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40" activeTab="1"/>
  </bookViews>
  <sheets>
    <sheet name="Укр" sheetId="1" r:id="rId1"/>
    <sheet name="Рус" sheetId="2" r:id="rId2"/>
  </sheets>
  <definedNames/>
  <calcPr fullCalcOnLoad="1"/>
</workbook>
</file>

<file path=xl/sharedStrings.xml><?xml version="1.0" encoding="utf-8"?>
<sst xmlns="http://schemas.openxmlformats.org/spreadsheetml/2006/main" count="128" uniqueCount="110">
  <si>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</si>
  <si>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</si>
  <si>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</si>
  <si>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Экологический налог </t>
  </si>
  <si>
    <t>Плата за предоставление других административных услуг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</si>
  <si>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</si>
  <si>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</si>
  <si>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 xml:space="preserve"> Медицинская субвенция из государственного бюджета местным бюджетам </t>
  </si>
  <si>
    <t xml:space="preserve">Другие субвенции </t>
  </si>
  <si>
    <t>Средства от продажи земли  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</si>
  <si>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</si>
  <si>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</si>
  <si>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</si>
  <si>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</si>
  <si>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</si>
  <si>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>Утверждено  на год с учетом изменений, тыс. грн.</t>
  </si>
  <si>
    <t>Процент поступлений до плану отчетного периода,              %</t>
  </si>
  <si>
    <t xml:space="preserve">Административные штрафы и другие санкции </t>
  </si>
  <si>
    <t>Всего налогов и сборов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</si>
  <si>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  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</si>
  <si>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</si>
  <si>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</si>
  <si>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</si>
  <si>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</si>
  <si>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</si>
  <si>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      4) Единый налог </t>
  </si>
  <si>
    <t xml:space="preserve"> 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детям-инвалидам, временной государственной помощи детям и помощи по присмотру за инвалидами I или II группы в результате психического расстройства 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</si>
  <si>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</si>
  <si>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 xml:space="preserve">Субвенция с государственного бюджета местным бюджетам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предоставление социальных услуг в детских домах семейного типа и приемных семьях по принципу "деньги ходят за ребенком"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</si>
  <si>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</si>
  <si>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>Процент поступлений до годовых сумм,                 %</t>
  </si>
  <si>
    <t>Субвенция из государственного бюджета местным бюджетам на предоставление льгот за услуги связи, других предусмотренных законодательством льгот (кроме льгот на получение лекарств, зубопротезирования, оплату электроэнергии, природного и сжиженного газа на бытовые потребности, твердого и жидкого печного бытового топлива,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нечистот), на компенсацию потери части доходов в связи с отменой налога с владельцев транспортных средств и других самоходных машин и механизмов и соответствующим увеличением ставок акцизного налога с горючего и на компенсацию за льготный проезд отдельных категорий граждан</t>
  </si>
  <si>
    <t xml:space="preserve">Средства от отчуждения имущества,  находящегося в коммунальной собственности  </t>
  </si>
  <si>
    <t xml:space="preserve">    - налог на недвижимое имущество, отличное от земельного участка</t>
  </si>
  <si>
    <t xml:space="preserve">Акцизный налог c реализации субъектами  хозяйствования розничной торговли подакцизных товаров 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</si>
  <si>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</si>
  <si>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Возврат средств, предоставленных для кредитования граждан на строительство жилья</t>
  </si>
  <si>
    <t>Найменування показника</t>
  </si>
  <si>
    <t>Затверджено  на рік з урахуванням змін, тис. грн.</t>
  </si>
  <si>
    <t>Відсоток надходжень до плану звітного періоду, %</t>
  </si>
  <si>
    <t>Загальний фонд</t>
  </si>
  <si>
    <t>Податок та збір на доходи фізичних осіб</t>
  </si>
  <si>
    <t>Акцизний податок з реалізації суб'єктами господарювання роздрібної торгівлі підакцизних товарів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</si>
  <si>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</si>
  <si>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</si>
  <si>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</si>
  <si>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</si>
  <si>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 xml:space="preserve">      4) Єдиний податок</t>
  </si>
  <si>
    <t>Екологічний податок</t>
  </si>
  <si>
    <t>Адміністративні штрафи та інші санкції</t>
  </si>
  <si>
    <t>Плата 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</si>
  <si>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</si>
  <si>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</si>
  <si>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</si>
  <si>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</si>
  <si>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</si>
  <si>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</si>
  <si>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</si>
  <si>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</si>
  <si>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</si>
  <si>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</si>
  <si>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</si>
  <si>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сім'ях за принципом "гроші ходять за дитиною"</t>
  </si>
  <si>
    <t>Субвенція з державного бюджету місцевим бюджетам на часткове фінансування дитячо-юнацьких спортивних шкіл, які до 2015 року отримували підтримку  з Фонду соціального страхування з тимчасової втрати працездатності</t>
  </si>
  <si>
    <t>Інші субвенції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</si>
  <si>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</si>
  <si>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</si>
  <si>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</si>
  <si>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Кошти  від продажу землі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</si>
  <si>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</si>
  <si>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</si>
  <si>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</si>
  <si>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</si>
  <si>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</si>
  <si>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</si>
  <si>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</si>
  <si>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жилья </t>
  </si>
  <si>
    <t>Повернення коштів, наданих для кредитування громадян на будівництво житла</t>
  </si>
  <si>
    <t>Відсотки за користуванням довгостроковим кредитом, що надається молодим сім"ям та одиноким молодим громадянам на будівництво житла</t>
  </si>
  <si>
    <t xml:space="preserve">        1)   Налог на имущество:</t>
  </si>
  <si>
    <t xml:space="preserve">Субвенции </t>
  </si>
  <si>
    <r>
      <t xml:space="preserve">   </t>
    </r>
    <r>
      <rPr>
        <i/>
        <sz val="11"/>
        <rFont val="Times New Roman"/>
        <family val="1"/>
      </rPr>
      <t xml:space="preserve"> -  плата за землю</t>
    </r>
  </si>
  <si>
    <t xml:space="preserve">Субвенция с государственного бюджета местным бюджетам на частичное финансирование детско-юношеских спортивных школ, которые до 2015 года получали поддержку из Фонда социального страхования по временной потере трудоспособности </t>
  </si>
  <si>
    <t>Відсоток            надходжень до річних показників,%</t>
  </si>
  <si>
    <t>Податок на прибуток підприємств</t>
  </si>
  <si>
    <t>Кошти  від відчуження майна, що перебуває в комунальній власності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</si>
  <si>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</si>
  <si>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3) Збір за провадження деяких видів підприємницької діяльності, що справлявся до  1 січня 2015 року</t>
  </si>
  <si>
    <t>в 3,4 р.б.</t>
  </si>
  <si>
    <t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централізованого питного водопостачання та водовідведення, які надають населенню послуги з централізованого водопостачання та водовідведення, яка виникла у зв'язку з невідповідністю фактичної вартості теплової енергії та послуг з централізованого водопостачання, водовідведення, опалення та постачання гарячої води тарифам, що затверджувалися та/або погоджувалися органами державної влади чи місцевого самоврядування </t>
  </si>
  <si>
    <t>Субвенция из государственного бюджета местным бюджетам на погашение задолженности по разнице в тарифах на тепловую энергию, отопление и снабжение горячей воды, услуги централизованного водоснабжения, водоотведения, которые производились, транспортировались и поставлялись населению и / или другим предприятиям централизованного водоснабжения и водоотведения, которые предоставляют населению услуги по централизованному водоснабжению и водоотводу, которая возникла в связи с несоответствием фактической стоимости тепловой энергии и услуг по централизованному водоснабжению, водоотводу, отоплению и снабжению горячей воды тарифам, которые утверждались и / или согласовывались органами государственной власти или местного самоуправления</t>
  </si>
  <si>
    <t>План на січень-серпень з урахуванням змін, тис. грн.</t>
  </si>
  <si>
    <t>План на январь-август с учетом изменений, тыс. грн.</t>
  </si>
  <si>
    <t>в 11,8 р.б.</t>
  </si>
  <si>
    <t>в 32,5 р.б.</t>
  </si>
  <si>
    <t>в 3,2 р.б.</t>
  </si>
  <si>
    <t>в 2,9 р.б.</t>
  </si>
  <si>
    <t>в 4,5 р.б.</t>
  </si>
  <si>
    <t>в 2 р.б.</t>
  </si>
  <si>
    <t>в 1,6 р.б.</t>
  </si>
  <si>
    <t>в 2,2 р.б.</t>
  </si>
  <si>
    <t>в 2,8 р.б</t>
  </si>
  <si>
    <t>в 1,8 р.б.</t>
  </si>
  <si>
    <t>в 5,9 р.б.</t>
  </si>
  <si>
    <t>в 5 р.б.</t>
  </si>
  <si>
    <t>в 2,6 р.б.</t>
  </si>
  <si>
    <t>Щомісячна інформація про надходження  до  міського бюджету м.Миколаєва за  2015 рік                                                                              (без власних надходжень бюджетних установ)</t>
  </si>
  <si>
    <t xml:space="preserve">Надійшло              січень-серпень   тис. грн. </t>
  </si>
  <si>
    <t xml:space="preserve">Поступило       январь-август,              тыс. грн. </t>
  </si>
  <si>
    <t>Ежемесячная информация о поступлениях в городской бюджет г.Николаева за  2015 год                 
(без собственных поступлений бюджетных учреждений 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</si>
</sst>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0"/>
    <numFmt numFmtId="175" formatCode="0.0000"/>
    <numFmt numFmtId="176" formatCode="#,##0.00;[Red]\-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2" fontId="4" fillId="0" borderId="0" xfId="0" applyNumberFormat="1" applyFont="1" applyAlignment="1">
      <alignment horizontal="right"/>
    </xf>
    <xf numFmtId="174" fontId="4" fillId="0" borderId="0" xfId="0" applyNumberFormat="1" applyFont="1" applyFill="1" applyAlignment="1">
      <alignment/>
    </xf>
    <xf numFmtId="172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72" fontId="8" fillId="0" borderId="10" xfId="0" applyNumberFormat="1" applyFont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72" fontId="8" fillId="0" borderId="11" xfId="0" applyNumberFormat="1" applyFont="1" applyBorder="1" applyAlignment="1">
      <alignment horizontal="center" vertical="center" wrapText="1"/>
    </xf>
    <xf numFmtId="173" fontId="8" fillId="0" borderId="12" xfId="0" applyNumberFormat="1" applyFont="1" applyFill="1" applyBorder="1" applyAlignment="1">
      <alignment horizontal="right"/>
    </xf>
    <xf numFmtId="172" fontId="8" fillId="0" borderId="12" xfId="0" applyNumberFormat="1" applyFont="1" applyBorder="1" applyAlignment="1">
      <alignment horizontal="right"/>
    </xf>
    <xf numFmtId="173" fontId="9" fillId="0" borderId="12" xfId="0" applyNumberFormat="1" applyFont="1" applyFill="1" applyBorder="1" applyAlignment="1">
      <alignment horizontal="right"/>
    </xf>
    <xf numFmtId="173" fontId="10" fillId="0" borderId="12" xfId="0" applyNumberFormat="1" applyFont="1" applyBorder="1" applyAlignment="1">
      <alignment horizontal="right"/>
    </xf>
    <xf numFmtId="173" fontId="7" fillId="0" borderId="12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173" fontId="12" fillId="0" borderId="12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72" fontId="8" fillId="0" borderId="12" xfId="0" applyNumberFormat="1" applyFont="1" applyBorder="1" applyAlignment="1">
      <alignment horizontal="center" vertical="center" wrapText="1"/>
    </xf>
    <xf numFmtId="173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wrapText="1"/>
    </xf>
    <xf numFmtId="0" fontId="12" fillId="0" borderId="12" xfId="0" applyNumberFormat="1" applyFont="1" applyBorder="1" applyAlignment="1">
      <alignment vertical="top" wrapText="1"/>
    </xf>
    <xf numFmtId="0" fontId="12" fillId="0" borderId="12" xfId="0" applyNumberFormat="1" applyFont="1" applyFill="1" applyBorder="1" applyAlignment="1">
      <alignment vertical="top" wrapText="1"/>
    </xf>
    <xf numFmtId="0" fontId="13" fillId="0" borderId="12" xfId="0" applyNumberFormat="1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12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0" borderId="12" xfId="0" applyFont="1" applyBorder="1" applyAlignment="1">
      <alignment vertical="top" wrapText="1"/>
    </xf>
    <xf numFmtId="173" fontId="9" fillId="0" borderId="12" xfId="0" applyNumberFormat="1" applyFont="1" applyBorder="1" applyAlignment="1">
      <alignment vertical="top" wrapText="1"/>
    </xf>
    <xf numFmtId="0" fontId="8" fillId="0" borderId="12" xfId="0" applyFont="1" applyFill="1" applyBorder="1" applyAlignment="1">
      <alignment/>
    </xf>
    <xf numFmtId="0" fontId="9" fillId="0" borderId="12" xfId="0" applyFont="1" applyFill="1" applyBorder="1" applyAlignment="1">
      <alignment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2" xfId="0" applyNumberFormat="1" applyFont="1" applyFill="1" applyBorder="1" applyAlignment="1">
      <alignment horizontal="left" vertical="top" wrapText="1"/>
    </xf>
    <xf numFmtId="11" fontId="10" fillId="0" borderId="12" xfId="0" applyNumberFormat="1" applyFont="1" applyFill="1" applyBorder="1" applyAlignment="1">
      <alignment horizontal="left" vertical="top" wrapText="1"/>
    </xf>
    <xf numFmtId="49" fontId="10" fillId="0" borderId="12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172" fontId="9" fillId="0" borderId="12" xfId="0" applyNumberFormat="1" applyFont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12" xfId="0" applyFont="1" applyBorder="1" applyAlignment="1">
      <alignment wrapText="1"/>
    </xf>
    <xf numFmtId="172" fontId="9" fillId="0" borderId="12" xfId="0" applyNumberFormat="1" applyFont="1" applyBorder="1" applyAlignment="1">
      <alignment horizontal="right"/>
    </xf>
    <xf numFmtId="173" fontId="12" fillId="0" borderId="12" xfId="0" applyNumberFormat="1" applyFont="1" applyBorder="1" applyAlignment="1">
      <alignment horizontal="right"/>
    </xf>
    <xf numFmtId="0" fontId="9" fillId="0" borderId="12" xfId="0" applyFont="1" applyBorder="1" applyAlignment="1">
      <alignment/>
    </xf>
    <xf numFmtId="0" fontId="12" fillId="0" borderId="12" xfId="0" applyFont="1" applyBorder="1" applyAlignment="1">
      <alignment horizontal="left" vertical="top" wrapText="1"/>
    </xf>
    <xf numFmtId="0" fontId="12" fillId="0" borderId="12" xfId="0" applyFont="1" applyBorder="1" applyAlignment="1">
      <alignment wrapText="1"/>
    </xf>
    <xf numFmtId="0" fontId="12" fillId="0" borderId="12" xfId="0" applyNumberFormat="1" applyFont="1" applyFill="1" applyBorder="1" applyAlignment="1">
      <alignment horizontal="left" vertical="top" wrapText="1"/>
    </xf>
    <xf numFmtId="11" fontId="12" fillId="0" borderId="12" xfId="0" applyNumberFormat="1" applyFont="1" applyFill="1" applyBorder="1" applyAlignment="1">
      <alignment horizontal="left" vertical="top" wrapText="1"/>
    </xf>
    <xf numFmtId="0" fontId="12" fillId="0" borderId="12" xfId="0" applyFont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12" xfId="0" applyFont="1" applyBorder="1" applyAlignment="1">
      <alignment wrapText="1"/>
    </xf>
    <xf numFmtId="173" fontId="7" fillId="0" borderId="12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72" fontId="9" fillId="0" borderId="12" xfId="0" applyNumberFormat="1" applyFont="1" applyFill="1" applyBorder="1" applyAlignment="1">
      <alignment horizontal="center" vertical="center"/>
    </xf>
    <xf numFmtId="173" fontId="9" fillId="0" borderId="12" xfId="0" applyNumberFormat="1" applyFont="1" applyFill="1" applyBorder="1" applyAlignment="1">
      <alignment/>
    </xf>
    <xf numFmtId="173" fontId="12" fillId="0" borderId="12" xfId="0" applyNumberFormat="1" applyFont="1" applyFill="1" applyBorder="1" applyAlignment="1">
      <alignment/>
    </xf>
    <xf numFmtId="0" fontId="16" fillId="0" borderId="0" xfId="0" applyFont="1" applyFill="1" applyAlignment="1">
      <alignment vertical="top"/>
    </xf>
    <xf numFmtId="0" fontId="16" fillId="0" borderId="0" xfId="0" applyFont="1" applyAlignment="1">
      <alignment vertical="top"/>
    </xf>
    <xf numFmtId="0" fontId="14" fillId="0" borderId="0" xfId="0" applyFont="1" applyFill="1" applyAlignment="1">
      <alignment vertical="top"/>
    </xf>
    <xf numFmtId="0" fontId="1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wrapText="1"/>
    </xf>
    <xf numFmtId="172" fontId="9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7" fillId="0" borderId="12" xfId="0" applyFont="1" applyBorder="1" applyAlignment="1">
      <alignment/>
    </xf>
    <xf numFmtId="0" fontId="20" fillId="0" borderId="0" xfId="0" applyFont="1" applyFill="1" applyAlignment="1">
      <alignment horizontal="right"/>
    </xf>
    <xf numFmtId="0" fontId="20" fillId="0" borderId="0" xfId="0" applyFont="1" applyAlignment="1">
      <alignment horizontal="right"/>
    </xf>
    <xf numFmtId="0" fontId="8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left" wrapText="1"/>
    </xf>
    <xf numFmtId="173" fontId="12" fillId="0" borderId="12" xfId="0" applyNumberFormat="1" applyFont="1" applyBorder="1" applyAlignment="1">
      <alignment/>
    </xf>
    <xf numFmtId="0" fontId="14" fillId="0" borderId="12" xfId="0" applyFont="1" applyBorder="1" applyAlignment="1">
      <alignment horizontal="right"/>
    </xf>
    <xf numFmtId="173" fontId="9" fillId="0" borderId="12" xfId="0" applyNumberFormat="1" applyFont="1" applyBorder="1" applyAlignment="1">
      <alignment/>
    </xf>
    <xf numFmtId="173" fontId="9" fillId="0" borderId="12" xfId="0" applyNumberFormat="1" applyFont="1" applyFill="1" applyBorder="1" applyAlignment="1">
      <alignment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172" fontId="9" fillId="0" borderId="12" xfId="0" applyNumberFormat="1" applyFont="1" applyFill="1" applyBorder="1" applyAlignment="1">
      <alignment horizontal="center" vertical="center" wrapText="1"/>
    </xf>
    <xf numFmtId="174" fontId="8" fillId="0" borderId="12" xfId="0" applyNumberFormat="1" applyFont="1" applyFill="1" applyBorder="1" applyAlignment="1">
      <alignment horizontal="center" vertical="center" wrapText="1"/>
    </xf>
    <xf numFmtId="172" fontId="9" fillId="0" borderId="12" xfId="0" applyNumberFormat="1" applyFont="1" applyBorder="1" applyAlignment="1">
      <alignment horizontal="center" vertical="center" wrapText="1"/>
    </xf>
    <xf numFmtId="172" fontId="8" fillId="0" borderId="12" xfId="0" applyNumberFormat="1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172" fontId="8" fillId="0" borderId="13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172" fontId="9" fillId="0" borderId="13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174" fontId="8" fillId="0" borderId="13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view="pageBreakPreview" zoomScale="75" zoomScaleSheetLayoutView="75" zoomScalePageLayoutView="0" workbookViewId="0" topLeftCell="A1">
      <selection activeCell="C10" sqref="C10"/>
    </sheetView>
  </sheetViews>
  <sheetFormatPr defaultColWidth="9.00390625" defaultRowHeight="12.75"/>
  <cols>
    <col min="1" max="1" width="42.00390625" style="0" customWidth="1"/>
    <col min="2" max="2" width="16.625" style="43" customWidth="1"/>
    <col min="3" max="3" width="16.00390625" style="0" customWidth="1"/>
    <col min="4" max="4" width="15.875" style="0" customWidth="1"/>
    <col min="5" max="5" width="13.875" style="43" customWidth="1"/>
    <col min="6" max="6" width="14.625" style="0" customWidth="1"/>
  </cols>
  <sheetData>
    <row r="1" spans="1:7" ht="12.75" customHeight="1">
      <c r="A1" s="18"/>
      <c r="B1" s="18"/>
      <c r="C1" s="18"/>
      <c r="D1" s="18"/>
      <c r="E1" s="18"/>
      <c r="F1" s="6"/>
      <c r="G1" s="20"/>
    </row>
    <row r="2" spans="1:7" ht="26.25" customHeight="1">
      <c r="A2" s="85" t="s">
        <v>106</v>
      </c>
      <c r="B2" s="85"/>
      <c r="C2" s="85"/>
      <c r="D2" s="85"/>
      <c r="E2" s="85"/>
      <c r="F2" s="86"/>
      <c r="G2" s="20"/>
    </row>
    <row r="3" spans="1:7" ht="15">
      <c r="A3" s="3"/>
      <c r="B3" s="64"/>
      <c r="C3" s="7"/>
      <c r="D3" s="8"/>
      <c r="E3" s="45"/>
      <c r="F3" s="6"/>
      <c r="G3" s="20"/>
    </row>
    <row r="4" spans="1:7" ht="27" customHeight="1">
      <c r="A4" s="87" t="s">
        <v>37</v>
      </c>
      <c r="B4" s="88" t="s">
        <v>38</v>
      </c>
      <c r="C4" s="89" t="s">
        <v>91</v>
      </c>
      <c r="D4" s="87" t="s">
        <v>107</v>
      </c>
      <c r="E4" s="90" t="s">
        <v>83</v>
      </c>
      <c r="F4" s="91" t="s">
        <v>39</v>
      </c>
      <c r="G4" s="20"/>
    </row>
    <row r="5" spans="1:7" ht="32.25" customHeight="1">
      <c r="A5" s="87"/>
      <c r="B5" s="88"/>
      <c r="C5" s="89"/>
      <c r="D5" s="87"/>
      <c r="E5" s="90"/>
      <c r="F5" s="91"/>
      <c r="G5" s="20"/>
    </row>
    <row r="6" spans="1:7" ht="15">
      <c r="A6" s="24" t="s">
        <v>40</v>
      </c>
      <c r="B6" s="65"/>
      <c r="C6" s="22"/>
      <c r="D6" s="23"/>
      <c r="E6" s="46"/>
      <c r="F6" s="21"/>
      <c r="G6" s="20"/>
    </row>
    <row r="7" spans="1:7" ht="15">
      <c r="A7" s="36" t="s">
        <v>41</v>
      </c>
      <c r="B7" s="15">
        <v>535280</v>
      </c>
      <c r="C7" s="66">
        <v>361827.22</v>
      </c>
      <c r="D7" s="66">
        <v>399163.307</v>
      </c>
      <c r="E7" s="51">
        <f>D7/B7*100</f>
        <v>74.57093614556867</v>
      </c>
      <c r="F7" s="14">
        <f>D7/C7*100</f>
        <v>110.31876125848132</v>
      </c>
      <c r="G7" s="20"/>
    </row>
    <row r="8" spans="1:7" ht="15">
      <c r="A8" s="32" t="s">
        <v>84</v>
      </c>
      <c r="B8" s="15">
        <v>720</v>
      </c>
      <c r="C8" s="66">
        <v>578.62</v>
      </c>
      <c r="D8" s="66">
        <v>1835.634</v>
      </c>
      <c r="E8" s="51" t="s">
        <v>105</v>
      </c>
      <c r="F8" s="14" t="s">
        <v>95</v>
      </c>
      <c r="G8" s="20"/>
    </row>
    <row r="9" spans="1:7" ht="45">
      <c r="A9" s="31" t="s">
        <v>42</v>
      </c>
      <c r="B9" s="15">
        <v>92286.5</v>
      </c>
      <c r="C9" s="66">
        <v>61546.5</v>
      </c>
      <c r="D9" s="66">
        <v>70449.142</v>
      </c>
      <c r="E9" s="51">
        <f>D9/B9*100</f>
        <v>76.33742963488702</v>
      </c>
      <c r="F9" s="14">
        <f aca="true" t="shared" si="0" ref="F9:F47">D9/C9*100</f>
        <v>114.4649037719448</v>
      </c>
      <c r="G9" s="20"/>
    </row>
    <row r="10" spans="1:7" ht="15">
      <c r="A10" s="32" t="s">
        <v>73</v>
      </c>
      <c r="B10" s="15">
        <f>B11+B15+B17</f>
        <v>231020</v>
      </c>
      <c r="C10" s="15">
        <f>C11+C15+C17</f>
        <v>173513.885</v>
      </c>
      <c r="D10" s="15">
        <f>D11+D15+D16+D17</f>
        <v>222785.57700000002</v>
      </c>
      <c r="E10" s="51">
        <f>D10/B10*100</f>
        <v>96.43562332265606</v>
      </c>
      <c r="F10" s="14">
        <f t="shared" si="0"/>
        <v>128.3963972105172</v>
      </c>
      <c r="G10" s="20"/>
    </row>
    <row r="11" spans="1:7" s="60" customFormat="1" ht="15">
      <c r="A11" s="27" t="s">
        <v>43</v>
      </c>
      <c r="B11" s="19">
        <f>B12+B13</f>
        <v>146100</v>
      </c>
      <c r="C11" s="16">
        <f>C12+C13</f>
        <v>105279.07</v>
      </c>
      <c r="D11" s="52">
        <f>D12+D13+D14</f>
        <v>133594.068</v>
      </c>
      <c r="E11" s="51">
        <f>D11/B11*100</f>
        <v>91.44015605749487</v>
      </c>
      <c r="F11" s="14">
        <f t="shared" si="0"/>
        <v>126.89518248973893</v>
      </c>
      <c r="G11" s="59"/>
    </row>
    <row r="12" spans="1:7" s="60" customFormat="1" ht="30">
      <c r="A12" s="27" t="s">
        <v>75</v>
      </c>
      <c r="B12" s="19">
        <v>800</v>
      </c>
      <c r="C12" s="67">
        <v>289.5</v>
      </c>
      <c r="D12" s="67">
        <v>9458.963</v>
      </c>
      <c r="E12" s="51" t="s">
        <v>93</v>
      </c>
      <c r="F12" s="14" t="s">
        <v>94</v>
      </c>
      <c r="G12" s="59"/>
    </row>
    <row r="13" spans="1:7" s="60" customFormat="1" ht="15">
      <c r="A13" s="27" t="s">
        <v>44</v>
      </c>
      <c r="B13" s="19">
        <v>145300</v>
      </c>
      <c r="C13" s="67">
        <v>104989.57</v>
      </c>
      <c r="D13" s="67">
        <v>119582.741</v>
      </c>
      <c r="E13" s="51">
        <f aca="true" t="shared" si="1" ref="E13:E24">D13/B13*100</f>
        <v>82.30057880247763</v>
      </c>
      <c r="F13" s="14">
        <f t="shared" si="0"/>
        <v>113.89963879269149</v>
      </c>
      <c r="G13" s="59"/>
    </row>
    <row r="14" spans="1:7" s="60" customFormat="1" ht="15">
      <c r="A14" s="27" t="s">
        <v>45</v>
      </c>
      <c r="B14" s="19"/>
      <c r="C14" s="67"/>
      <c r="D14" s="67">
        <v>4552.364</v>
      </c>
      <c r="E14" s="51"/>
      <c r="F14" s="14"/>
      <c r="G14" s="59"/>
    </row>
    <row r="15" spans="1:7" s="60" customFormat="1" ht="15">
      <c r="A15" s="30" t="s">
        <v>46</v>
      </c>
      <c r="B15" s="19">
        <v>120</v>
      </c>
      <c r="C15" s="67">
        <v>81.745</v>
      </c>
      <c r="D15" s="67">
        <v>130.037</v>
      </c>
      <c r="E15" s="51">
        <f t="shared" si="1"/>
        <v>108.36416666666666</v>
      </c>
      <c r="F15" s="14">
        <f t="shared" si="0"/>
        <v>159.0763961098538</v>
      </c>
      <c r="G15" s="59"/>
    </row>
    <row r="16" spans="1:7" s="60" customFormat="1" ht="45">
      <c r="A16" s="30" t="s">
        <v>87</v>
      </c>
      <c r="B16" s="19"/>
      <c r="C16" s="67"/>
      <c r="D16" s="67">
        <v>-639.743</v>
      </c>
      <c r="E16" s="51"/>
      <c r="F16" s="14"/>
      <c r="G16" s="59"/>
    </row>
    <row r="17" spans="1:7" s="60" customFormat="1" ht="15">
      <c r="A17" s="30" t="s">
        <v>47</v>
      </c>
      <c r="B17" s="19">
        <v>84800</v>
      </c>
      <c r="C17" s="67">
        <v>68153.07</v>
      </c>
      <c r="D17" s="67">
        <v>89701.215</v>
      </c>
      <c r="E17" s="51">
        <f t="shared" si="1"/>
        <v>105.77973466981132</v>
      </c>
      <c r="F17" s="14">
        <f t="shared" si="0"/>
        <v>131.61727710872012</v>
      </c>
      <c r="G17" s="59"/>
    </row>
    <row r="18" spans="1:7" ht="15">
      <c r="A18" s="31" t="s">
        <v>48</v>
      </c>
      <c r="B18" s="15">
        <v>500</v>
      </c>
      <c r="C18" s="66">
        <v>355.36</v>
      </c>
      <c r="D18" s="66">
        <v>458.073</v>
      </c>
      <c r="E18" s="51">
        <f t="shared" si="1"/>
        <v>91.6146</v>
      </c>
      <c r="F18" s="14">
        <f t="shared" si="0"/>
        <v>128.90392841062584</v>
      </c>
      <c r="G18" s="20"/>
    </row>
    <row r="19" spans="1:7" ht="15">
      <c r="A19" s="31" t="s">
        <v>49</v>
      </c>
      <c r="B19" s="15">
        <v>150</v>
      </c>
      <c r="C19" s="66">
        <v>97</v>
      </c>
      <c r="D19" s="66">
        <v>437.764</v>
      </c>
      <c r="E19" s="51" t="s">
        <v>96</v>
      </c>
      <c r="F19" s="14" t="s">
        <v>97</v>
      </c>
      <c r="G19" s="20"/>
    </row>
    <row r="20" spans="1:7" ht="30">
      <c r="A20" s="31" t="s">
        <v>50</v>
      </c>
      <c r="B20" s="15">
        <v>4000</v>
      </c>
      <c r="C20" s="66">
        <v>2800</v>
      </c>
      <c r="D20" s="66">
        <v>8336.701</v>
      </c>
      <c r="E20" s="51" t="s">
        <v>98</v>
      </c>
      <c r="F20" s="14" t="s">
        <v>96</v>
      </c>
      <c r="G20" s="20"/>
    </row>
    <row r="21" spans="1:7" ht="60">
      <c r="A21" s="31" t="s">
        <v>51</v>
      </c>
      <c r="B21" s="15">
        <v>7000</v>
      </c>
      <c r="C21" s="66">
        <v>4601</v>
      </c>
      <c r="D21" s="66">
        <v>5677.286</v>
      </c>
      <c r="E21" s="51">
        <f t="shared" si="1"/>
        <v>81.10408571428572</v>
      </c>
      <c r="F21" s="14">
        <f t="shared" si="0"/>
        <v>123.39243642686372</v>
      </c>
      <c r="G21" s="20"/>
    </row>
    <row r="22" spans="1:7" ht="15">
      <c r="A22" s="31" t="s">
        <v>52</v>
      </c>
      <c r="B22" s="15">
        <v>3500</v>
      </c>
      <c r="C22" s="66">
        <v>2600</v>
      </c>
      <c r="D22" s="66">
        <v>4086.545</v>
      </c>
      <c r="E22" s="51">
        <f t="shared" si="1"/>
        <v>116.75842857142857</v>
      </c>
      <c r="F22" s="14" t="s">
        <v>99</v>
      </c>
      <c r="G22" s="20"/>
    </row>
    <row r="23" spans="1:7" ht="15">
      <c r="A23" s="32" t="s">
        <v>53</v>
      </c>
      <c r="B23" s="15">
        <v>4900</v>
      </c>
      <c r="C23" s="66">
        <v>3260</v>
      </c>
      <c r="D23" s="66">
        <v>3530.283</v>
      </c>
      <c r="E23" s="51">
        <f t="shared" si="1"/>
        <v>72.04659183673469</v>
      </c>
      <c r="F23" s="14">
        <f t="shared" si="0"/>
        <v>108.29088957055215</v>
      </c>
      <c r="G23" s="20"/>
    </row>
    <row r="24" spans="1:7" s="44" customFormat="1" ht="15">
      <c r="A24" s="33" t="s">
        <v>54</v>
      </c>
      <c r="B24" s="17">
        <f>B7+B8+B9+B10+B18+B19+B20+B21+B22+B23</f>
        <v>879356.5</v>
      </c>
      <c r="C24" s="17">
        <f>C7+C8+C9+C10+C18+C19+C20+C21+C22+C23</f>
        <v>611179.585</v>
      </c>
      <c r="D24" s="17">
        <f>D7+D8+D9+D10+D18+D19+D20+D21+D22+D23</f>
        <v>716760.312</v>
      </c>
      <c r="E24" s="51">
        <f t="shared" si="1"/>
        <v>81.50963937834086</v>
      </c>
      <c r="F24" s="14">
        <f t="shared" si="0"/>
        <v>117.27491061403828</v>
      </c>
      <c r="G24" s="47"/>
    </row>
    <row r="25" spans="1:7" ht="15">
      <c r="A25" s="32" t="s">
        <v>55</v>
      </c>
      <c r="B25" s="15">
        <f>SUM(B26:B34)</f>
        <v>1277246.314</v>
      </c>
      <c r="C25" s="15">
        <f>SUM(C26:C34)</f>
        <v>780828.641</v>
      </c>
      <c r="D25" s="15">
        <f>D26+D27+D28+D29+D30+D31+D32+D33+D34</f>
        <v>772485.1089999998</v>
      </c>
      <c r="E25" s="51">
        <f aca="true" t="shared" si="2" ref="E25:E35">D25/B25*100</f>
        <v>60.480511905395865</v>
      </c>
      <c r="F25" s="14">
        <f t="shared" si="0"/>
        <v>98.93145159361538</v>
      </c>
      <c r="G25" s="42"/>
    </row>
    <row r="26" spans="1:7" ht="120">
      <c r="A26" s="38" t="s">
        <v>56</v>
      </c>
      <c r="B26" s="52">
        <v>393644.2</v>
      </c>
      <c r="C26" s="52">
        <v>268394.986</v>
      </c>
      <c r="D26" s="81">
        <v>268394.888</v>
      </c>
      <c r="E26" s="51">
        <f t="shared" si="2"/>
        <v>68.18210150181305</v>
      </c>
      <c r="F26" s="14">
        <f t="shared" si="0"/>
        <v>99.99996348665023</v>
      </c>
      <c r="G26" s="42"/>
    </row>
    <row r="27" spans="1:7" ht="141" customHeight="1">
      <c r="A27" s="38" t="s">
        <v>57</v>
      </c>
      <c r="B27" s="52">
        <v>228905.5</v>
      </c>
      <c r="C27" s="52">
        <v>70792.172</v>
      </c>
      <c r="D27" s="81">
        <v>63502.476</v>
      </c>
      <c r="E27" s="51">
        <f t="shared" si="2"/>
        <v>27.741786894591876</v>
      </c>
      <c r="F27" s="14">
        <f t="shared" si="0"/>
        <v>89.7026806862205</v>
      </c>
      <c r="G27" s="42"/>
    </row>
    <row r="28" spans="1:7" ht="321" customHeight="1">
      <c r="A28" s="38" t="s">
        <v>58</v>
      </c>
      <c r="B28" s="52">
        <v>28233.9</v>
      </c>
      <c r="C28" s="52">
        <v>18756</v>
      </c>
      <c r="D28" s="81">
        <v>17965.74</v>
      </c>
      <c r="E28" s="51">
        <f t="shared" si="2"/>
        <v>63.63180432033831</v>
      </c>
      <c r="F28" s="14">
        <f t="shared" si="0"/>
        <v>95.78662827895074</v>
      </c>
      <c r="G28" s="42"/>
    </row>
    <row r="29" spans="1:7" ht="75">
      <c r="A29" s="38" t="s">
        <v>59</v>
      </c>
      <c r="B29" s="19">
        <v>242.6</v>
      </c>
      <c r="C29" s="52">
        <v>178.4</v>
      </c>
      <c r="D29" s="81">
        <v>178.4</v>
      </c>
      <c r="E29" s="51">
        <f t="shared" si="2"/>
        <v>73.53668590272054</v>
      </c>
      <c r="F29" s="14">
        <f t="shared" si="0"/>
        <v>100</v>
      </c>
      <c r="G29" s="42"/>
    </row>
    <row r="30" spans="1:7" ht="30">
      <c r="A30" s="38" t="s">
        <v>60</v>
      </c>
      <c r="B30" s="19">
        <v>292416.6</v>
      </c>
      <c r="C30" s="52">
        <v>200087.8</v>
      </c>
      <c r="D30" s="81">
        <v>200087.8</v>
      </c>
      <c r="E30" s="51">
        <f t="shared" si="2"/>
        <v>68.42559553732586</v>
      </c>
      <c r="F30" s="14">
        <f t="shared" si="0"/>
        <v>100</v>
      </c>
      <c r="G30" s="42"/>
    </row>
    <row r="31" spans="1:7" ht="30">
      <c r="A31" s="38" t="s">
        <v>61</v>
      </c>
      <c r="B31" s="19">
        <v>325906.7</v>
      </c>
      <c r="C31" s="52">
        <v>217267.2</v>
      </c>
      <c r="D31" s="81">
        <v>217267.2</v>
      </c>
      <c r="E31" s="51">
        <f t="shared" si="2"/>
        <v>66.66545977729209</v>
      </c>
      <c r="F31" s="14">
        <f t="shared" si="0"/>
        <v>100</v>
      </c>
      <c r="G31" s="42"/>
    </row>
    <row r="32" spans="1:7" ht="161.25" customHeight="1">
      <c r="A32" s="39" t="s">
        <v>62</v>
      </c>
      <c r="B32" s="19">
        <v>2087.4</v>
      </c>
      <c r="C32" s="52">
        <v>1450.9</v>
      </c>
      <c r="D32" s="81">
        <v>1450.808</v>
      </c>
      <c r="E32" s="51">
        <f t="shared" si="2"/>
        <v>69.50311392162499</v>
      </c>
      <c r="F32" s="14">
        <f t="shared" si="0"/>
        <v>99.99365910813977</v>
      </c>
      <c r="G32" s="42"/>
    </row>
    <row r="33" spans="1:7" ht="105">
      <c r="A33" s="40" t="s">
        <v>63</v>
      </c>
      <c r="B33" s="19">
        <v>1703.1</v>
      </c>
      <c r="C33" s="52">
        <v>1007.58</v>
      </c>
      <c r="D33" s="81">
        <v>1007.58</v>
      </c>
      <c r="E33" s="51">
        <f t="shared" si="2"/>
        <v>59.16152897657214</v>
      </c>
      <c r="F33" s="14">
        <f t="shared" si="0"/>
        <v>100</v>
      </c>
      <c r="G33" s="42"/>
    </row>
    <row r="34" spans="1:7" ht="15">
      <c r="A34" s="41" t="s">
        <v>64</v>
      </c>
      <c r="B34" s="82">
        <v>4106.314</v>
      </c>
      <c r="C34" s="52">
        <v>2893.603</v>
      </c>
      <c r="D34" s="81">
        <v>2630.217</v>
      </c>
      <c r="E34" s="51">
        <f t="shared" si="2"/>
        <v>64.05299253783319</v>
      </c>
      <c r="F34" s="14">
        <f t="shared" si="0"/>
        <v>90.89764559962096</v>
      </c>
      <c r="G34" s="42"/>
    </row>
    <row r="35" spans="1:7" s="48" customFormat="1" ht="15">
      <c r="A35" s="34" t="s">
        <v>65</v>
      </c>
      <c r="B35" s="17">
        <f>B24+B25</f>
        <v>2156602.8140000002</v>
      </c>
      <c r="C35" s="17">
        <f>C24+C25</f>
        <v>1392008.2259999998</v>
      </c>
      <c r="D35" s="17">
        <f>D24+D25</f>
        <v>1489245.4209999999</v>
      </c>
      <c r="E35" s="51">
        <f t="shared" si="2"/>
        <v>69.05515523453266</v>
      </c>
      <c r="F35" s="14">
        <f t="shared" si="0"/>
        <v>106.98538939524917</v>
      </c>
      <c r="G35" s="47"/>
    </row>
    <row r="36" spans="1:7" ht="15">
      <c r="A36" s="34" t="s">
        <v>66</v>
      </c>
      <c r="B36" s="17"/>
      <c r="C36" s="15"/>
      <c r="D36" s="83"/>
      <c r="E36" s="51"/>
      <c r="F36" s="14"/>
      <c r="G36" s="42"/>
    </row>
    <row r="37" spans="1:7" ht="60">
      <c r="A37" s="31" t="s">
        <v>67</v>
      </c>
      <c r="B37" s="15">
        <v>402.5</v>
      </c>
      <c r="C37" s="84">
        <v>324.7</v>
      </c>
      <c r="D37" s="84">
        <v>900.363</v>
      </c>
      <c r="E37" s="51" t="s">
        <v>100</v>
      </c>
      <c r="F37" s="14" t="s">
        <v>101</v>
      </c>
      <c r="G37" s="42"/>
    </row>
    <row r="38" spans="1:7" ht="30">
      <c r="A38" s="35" t="s">
        <v>85</v>
      </c>
      <c r="B38" s="15">
        <v>1300</v>
      </c>
      <c r="C38" s="84">
        <v>400</v>
      </c>
      <c r="D38" s="84">
        <v>2380.9</v>
      </c>
      <c r="E38" s="51" t="s">
        <v>102</v>
      </c>
      <c r="F38" s="14" t="s">
        <v>103</v>
      </c>
      <c r="G38" s="42"/>
    </row>
    <row r="39" spans="1:7" ht="15">
      <c r="A39" s="31" t="s">
        <v>68</v>
      </c>
      <c r="B39" s="15">
        <v>4500</v>
      </c>
      <c r="C39" s="84">
        <v>1070.5</v>
      </c>
      <c r="D39" s="84">
        <v>92.278</v>
      </c>
      <c r="E39" s="51">
        <f>D39/B39*100</f>
        <v>2.0506222222222226</v>
      </c>
      <c r="F39" s="14">
        <f t="shared" si="0"/>
        <v>8.620084072863149</v>
      </c>
      <c r="G39" s="42"/>
    </row>
    <row r="40" spans="1:7" ht="60">
      <c r="A40" s="37" t="s">
        <v>78</v>
      </c>
      <c r="B40" s="15">
        <v>15</v>
      </c>
      <c r="C40" s="84">
        <v>10</v>
      </c>
      <c r="D40" s="84">
        <v>50.555</v>
      </c>
      <c r="E40" s="51" t="s">
        <v>88</v>
      </c>
      <c r="F40" s="14" t="s">
        <v>104</v>
      </c>
      <c r="G40" s="42"/>
    </row>
    <row r="41" spans="1:7" ht="30">
      <c r="A41" s="31" t="s">
        <v>69</v>
      </c>
      <c r="B41" s="15">
        <v>200</v>
      </c>
      <c r="C41" s="84">
        <v>130</v>
      </c>
      <c r="D41" s="84">
        <v>156.65</v>
      </c>
      <c r="E41" s="51">
        <f>D41/B41*100</f>
        <v>78.325</v>
      </c>
      <c r="F41" s="14">
        <f t="shared" si="0"/>
        <v>120.5</v>
      </c>
      <c r="G41" s="42"/>
    </row>
    <row r="42" spans="1:7" ht="18.75" customHeight="1">
      <c r="A42" s="31" t="s">
        <v>53</v>
      </c>
      <c r="B42" s="15"/>
      <c r="C42" s="15"/>
      <c r="D42" s="83">
        <v>-13.25</v>
      </c>
      <c r="E42" s="51"/>
      <c r="F42" s="14"/>
      <c r="G42" s="42"/>
    </row>
    <row r="43" spans="1:7" ht="287.25" customHeight="1">
      <c r="A43" s="26" t="s">
        <v>89</v>
      </c>
      <c r="B43" s="15">
        <v>35861.8</v>
      </c>
      <c r="C43" s="15">
        <v>13216.9</v>
      </c>
      <c r="D43" s="83">
        <v>10791.202</v>
      </c>
      <c r="E43" s="51">
        <f>D43/B43*100</f>
        <v>30.09107741384983</v>
      </c>
      <c r="F43" s="14">
        <f t="shared" si="0"/>
        <v>81.64699740483773</v>
      </c>
      <c r="G43" s="42"/>
    </row>
    <row r="44" spans="1:7" s="69" customFormat="1" ht="30.75" customHeight="1">
      <c r="A44" s="34" t="s">
        <v>70</v>
      </c>
      <c r="B44" s="17">
        <f>SUM(B37:B41)+B43</f>
        <v>42279.3</v>
      </c>
      <c r="C44" s="17">
        <f>C37+C38+C39+C40+C41+C42+C43</f>
        <v>15152.1</v>
      </c>
      <c r="D44" s="17">
        <f>D37+D38+D39+D40+D41+D42+D43</f>
        <v>14358.697999999999</v>
      </c>
      <c r="E44" s="51">
        <f>D44/B44*100</f>
        <v>33.96153200265851</v>
      </c>
      <c r="F44" s="14">
        <f t="shared" si="0"/>
        <v>94.7637489192917</v>
      </c>
      <c r="G44" s="68"/>
    </row>
    <row r="45" spans="1:7" s="69" customFormat="1" ht="30.75" customHeight="1">
      <c r="A45" s="34" t="s">
        <v>71</v>
      </c>
      <c r="B45" s="63">
        <f>B35+B44</f>
        <v>2198882.114</v>
      </c>
      <c r="C45" s="63">
        <f>C35+C44</f>
        <v>1407160.326</v>
      </c>
      <c r="D45" s="63">
        <f>D35+D44</f>
        <v>1503604.119</v>
      </c>
      <c r="E45" s="51">
        <f>D45/B45*100</f>
        <v>68.3803878992305</v>
      </c>
      <c r="F45" s="14">
        <f t="shared" si="0"/>
        <v>106.85378852842958</v>
      </c>
      <c r="G45" s="68"/>
    </row>
    <row r="46" spans="1:7" s="78" customFormat="1" ht="49.5" customHeight="1">
      <c r="A46" s="80" t="s">
        <v>77</v>
      </c>
      <c r="B46" s="13">
        <v>690.5</v>
      </c>
      <c r="C46" s="13">
        <v>690.5</v>
      </c>
      <c r="D46" s="13">
        <v>670.48392</v>
      </c>
      <c r="E46" s="14">
        <f>D46/B46*100</f>
        <v>97.10121940622737</v>
      </c>
      <c r="F46" s="14">
        <f t="shared" si="0"/>
        <v>97.10121940622737</v>
      </c>
      <c r="G46" s="77"/>
    </row>
    <row r="47" spans="1:7" s="71" customFormat="1" ht="30.75" customHeight="1">
      <c r="A47" s="33" t="s">
        <v>72</v>
      </c>
      <c r="B47" s="63">
        <f>B45+B46</f>
        <v>2199572.614</v>
      </c>
      <c r="C47" s="63">
        <f>C45+C46</f>
        <v>1407850.826</v>
      </c>
      <c r="D47" s="63">
        <f>D45+D46</f>
        <v>1504274.60292</v>
      </c>
      <c r="E47" s="51">
        <f>D47/B47*100</f>
        <v>68.38940407538644</v>
      </c>
      <c r="F47" s="14">
        <f t="shared" si="0"/>
        <v>106.84900524538953</v>
      </c>
      <c r="G47" s="70"/>
    </row>
    <row r="48" spans="1:7" ht="12.75">
      <c r="A48" s="20"/>
      <c r="B48" s="42"/>
      <c r="C48" s="42"/>
      <c r="D48" s="42"/>
      <c r="E48" s="42"/>
      <c r="F48" s="42"/>
      <c r="G48" s="42"/>
    </row>
    <row r="49" spans="3:7" ht="12.75">
      <c r="C49" s="43"/>
      <c r="D49" s="43"/>
      <c r="F49" s="43"/>
      <c r="G49" s="43"/>
    </row>
    <row r="51" ht="308.25" customHeight="1">
      <c r="A51" s="73"/>
    </row>
  </sheetData>
  <sheetProtection/>
  <mergeCells count="7">
    <mergeCell ref="A2:F2"/>
    <mergeCell ref="A4:A5"/>
    <mergeCell ref="B4:B5"/>
    <mergeCell ref="C4:C5"/>
    <mergeCell ref="D4:D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zoomScale="75" zoomScaleNormal="75" zoomScalePageLayoutView="0" workbookViewId="0" topLeftCell="A1">
      <selection activeCell="B6" sqref="B6"/>
    </sheetView>
  </sheetViews>
  <sheetFormatPr defaultColWidth="9.00390625" defaultRowHeight="12.75"/>
  <cols>
    <col min="1" max="1" width="41.875" style="1" customWidth="1"/>
    <col min="2" max="2" width="19.875" style="75" customWidth="1"/>
    <col min="3" max="3" width="14.875" style="5" customWidth="1"/>
    <col min="4" max="4" width="14.375" style="1" customWidth="1"/>
    <col min="5" max="5" width="14.125" style="1" customWidth="1"/>
    <col min="6" max="6" width="14.375" style="4" customWidth="1"/>
    <col min="7" max="16384" width="9.125" style="1" customWidth="1"/>
  </cols>
  <sheetData>
    <row r="1" spans="1:6" ht="15">
      <c r="A1" s="18"/>
      <c r="B1" s="18"/>
      <c r="C1" s="18"/>
      <c r="D1" s="18"/>
      <c r="E1" s="18"/>
      <c r="F1" s="6"/>
    </row>
    <row r="2" spans="1:6" ht="34.5" customHeight="1">
      <c r="A2" s="85" t="s">
        <v>109</v>
      </c>
      <c r="B2" s="85"/>
      <c r="C2" s="85"/>
      <c r="D2" s="85"/>
      <c r="E2" s="85"/>
      <c r="F2" s="86"/>
    </row>
    <row r="3" spans="1:6" ht="15">
      <c r="A3" s="3"/>
      <c r="B3" s="64"/>
      <c r="C3" s="7"/>
      <c r="D3" s="8"/>
      <c r="E3" s="8"/>
      <c r="F3" s="6"/>
    </row>
    <row r="4" spans="1:6" ht="16.5" customHeight="1">
      <c r="A4" s="94" t="s">
        <v>14</v>
      </c>
      <c r="B4" s="96" t="s">
        <v>15</v>
      </c>
      <c r="C4" s="98" t="s">
        <v>92</v>
      </c>
      <c r="D4" s="100" t="s">
        <v>108</v>
      </c>
      <c r="E4" s="92" t="s">
        <v>30</v>
      </c>
      <c r="F4" s="92" t="s">
        <v>16</v>
      </c>
    </row>
    <row r="5" spans="1:6" ht="69" customHeight="1">
      <c r="A5" s="95"/>
      <c r="B5" s="97"/>
      <c r="C5" s="99"/>
      <c r="D5" s="101"/>
      <c r="E5" s="93"/>
      <c r="F5" s="93"/>
    </row>
    <row r="6" spans="1:6" ht="15">
      <c r="A6" s="24" t="s">
        <v>13</v>
      </c>
      <c r="B6" s="74"/>
      <c r="C6" s="10"/>
      <c r="D6" s="11"/>
      <c r="E6" s="9"/>
      <c r="F6" s="12"/>
    </row>
    <row r="7" spans="1:6" ht="16.5" customHeight="1">
      <c r="A7" s="25" t="s">
        <v>0</v>
      </c>
      <c r="B7" s="15">
        <v>535280</v>
      </c>
      <c r="C7" s="66">
        <v>361827.22</v>
      </c>
      <c r="D7" s="66">
        <v>399163.307</v>
      </c>
      <c r="E7" s="51">
        <f>D7/B7*100</f>
        <v>74.57093614556867</v>
      </c>
      <c r="F7" s="14">
        <f>D7/C7*100</f>
        <v>110.31876125848132</v>
      </c>
    </row>
    <row r="8" spans="1:6" ht="16.5" customHeight="1">
      <c r="A8" s="25" t="s">
        <v>1</v>
      </c>
      <c r="B8" s="15">
        <v>720</v>
      </c>
      <c r="C8" s="66">
        <v>578.62</v>
      </c>
      <c r="D8" s="66">
        <v>1835.634</v>
      </c>
      <c r="E8" s="51" t="s">
        <v>105</v>
      </c>
      <c r="F8" s="14" t="s">
        <v>95</v>
      </c>
    </row>
    <row r="9" spans="1:6" ht="40.5" customHeight="1">
      <c r="A9" s="26" t="s">
        <v>34</v>
      </c>
      <c r="B9" s="15">
        <v>92286.5</v>
      </c>
      <c r="C9" s="66">
        <v>61546.5</v>
      </c>
      <c r="D9" s="66">
        <v>70449.142</v>
      </c>
      <c r="E9" s="51">
        <f>D9/B9*100</f>
        <v>76.33742963488702</v>
      </c>
      <c r="F9" s="14">
        <f aca="true" t="shared" si="0" ref="F9:F47">D9/C9*100</f>
        <v>114.4649037719448</v>
      </c>
    </row>
    <row r="10" spans="1:6" s="3" customFormat="1" ht="17.25" customHeight="1">
      <c r="A10" s="8" t="s">
        <v>74</v>
      </c>
      <c r="B10" s="15">
        <f>B11+B15+B17</f>
        <v>231020</v>
      </c>
      <c r="C10" s="15">
        <f>C11+C15+C17</f>
        <v>173513.885</v>
      </c>
      <c r="D10" s="15">
        <f>D11+D15+D16+D17</f>
        <v>222785.57700000002</v>
      </c>
      <c r="E10" s="51">
        <f>D10/B10*100</f>
        <v>96.43562332265606</v>
      </c>
      <c r="F10" s="14">
        <f t="shared" si="0"/>
        <v>128.3963972105172</v>
      </c>
    </row>
    <row r="11" spans="1:6" s="61" customFormat="1" ht="15">
      <c r="A11" s="27" t="s">
        <v>79</v>
      </c>
      <c r="B11" s="19">
        <f>B12+B13</f>
        <v>146100</v>
      </c>
      <c r="C11" s="16">
        <f>C12+C13</f>
        <v>105279.07</v>
      </c>
      <c r="D11" s="52">
        <f>D12+D13+D14</f>
        <v>133594.068</v>
      </c>
      <c r="E11" s="51">
        <f>D11/B11*100</f>
        <v>91.44015605749487</v>
      </c>
      <c r="F11" s="14">
        <f t="shared" si="0"/>
        <v>126.89518248973893</v>
      </c>
    </row>
    <row r="12" spans="1:6" s="61" customFormat="1" ht="30">
      <c r="A12" s="28" t="s">
        <v>33</v>
      </c>
      <c r="B12" s="19">
        <v>800</v>
      </c>
      <c r="C12" s="67">
        <v>289.5</v>
      </c>
      <c r="D12" s="67">
        <v>9458.963</v>
      </c>
      <c r="E12" s="51" t="s">
        <v>93</v>
      </c>
      <c r="F12" s="14" t="s">
        <v>94</v>
      </c>
    </row>
    <row r="13" spans="1:6" s="61" customFormat="1" ht="15">
      <c r="A13" s="29" t="s">
        <v>81</v>
      </c>
      <c r="B13" s="19">
        <v>145300</v>
      </c>
      <c r="C13" s="67">
        <v>104989.57</v>
      </c>
      <c r="D13" s="67">
        <v>119582.741</v>
      </c>
      <c r="E13" s="51">
        <f aca="true" t="shared" si="1" ref="E13:E35">D13/B13*100</f>
        <v>82.30057880247763</v>
      </c>
      <c r="F13" s="14">
        <f t="shared" si="0"/>
        <v>113.89963879269149</v>
      </c>
    </row>
    <row r="14" spans="1:6" s="61" customFormat="1" ht="15">
      <c r="A14" s="27" t="s">
        <v>23</v>
      </c>
      <c r="B14" s="19"/>
      <c r="C14" s="67"/>
      <c r="D14" s="67">
        <v>4552.364</v>
      </c>
      <c r="E14" s="51"/>
      <c r="F14" s="14"/>
    </row>
    <row r="15" spans="1:6" s="61" customFormat="1" ht="15">
      <c r="A15" s="30" t="s">
        <v>2</v>
      </c>
      <c r="B15" s="19">
        <v>120</v>
      </c>
      <c r="C15" s="67">
        <v>81.745</v>
      </c>
      <c r="D15" s="67">
        <v>130.037</v>
      </c>
      <c r="E15" s="51">
        <f t="shared" si="1"/>
        <v>108.36416666666666</v>
      </c>
      <c r="F15" s="14">
        <f t="shared" si="0"/>
        <v>159.0763961098538</v>
      </c>
    </row>
    <row r="16" spans="1:6" s="61" customFormat="1" ht="60">
      <c r="A16" s="30" t="s">
        <v>86</v>
      </c>
      <c r="B16" s="19"/>
      <c r="C16" s="67"/>
      <c r="D16" s="67">
        <v>-639.743</v>
      </c>
      <c r="E16" s="51"/>
      <c r="F16" s="14"/>
    </row>
    <row r="17" spans="1:6" s="61" customFormat="1" ht="15">
      <c r="A17" s="30" t="s">
        <v>25</v>
      </c>
      <c r="B17" s="19">
        <v>84800</v>
      </c>
      <c r="C17" s="67">
        <v>68153.07</v>
      </c>
      <c r="D17" s="67">
        <v>89701.215</v>
      </c>
      <c r="E17" s="51">
        <f t="shared" si="1"/>
        <v>105.77973466981132</v>
      </c>
      <c r="F17" s="14">
        <f t="shared" si="0"/>
        <v>131.61727710872012</v>
      </c>
    </row>
    <row r="18" spans="1:6" ht="15">
      <c r="A18" s="31" t="s">
        <v>3</v>
      </c>
      <c r="B18" s="15">
        <v>500</v>
      </c>
      <c r="C18" s="66">
        <v>355.36</v>
      </c>
      <c r="D18" s="66">
        <v>458.073</v>
      </c>
      <c r="E18" s="51">
        <f t="shared" si="1"/>
        <v>91.6146</v>
      </c>
      <c r="F18" s="14">
        <f t="shared" si="0"/>
        <v>128.90392841062584</v>
      </c>
    </row>
    <row r="19" spans="1:6" ht="16.5" customHeight="1">
      <c r="A19" s="25" t="s">
        <v>17</v>
      </c>
      <c r="B19" s="15">
        <v>150</v>
      </c>
      <c r="C19" s="66">
        <v>97</v>
      </c>
      <c r="D19" s="66">
        <v>437.764</v>
      </c>
      <c r="E19" s="51" t="s">
        <v>96</v>
      </c>
      <c r="F19" s="14" t="s">
        <v>97</v>
      </c>
    </row>
    <row r="20" spans="1:6" ht="28.5" customHeight="1">
      <c r="A20" s="31" t="s">
        <v>4</v>
      </c>
      <c r="B20" s="15">
        <v>4000</v>
      </c>
      <c r="C20" s="66">
        <v>2800</v>
      </c>
      <c r="D20" s="66">
        <v>8336.701</v>
      </c>
      <c r="E20" s="51" t="s">
        <v>98</v>
      </c>
      <c r="F20" s="14" t="s">
        <v>96</v>
      </c>
    </row>
    <row r="21" spans="1:6" ht="77.25" customHeight="1">
      <c r="A21" s="31" t="s">
        <v>35</v>
      </c>
      <c r="B21" s="15">
        <v>7000</v>
      </c>
      <c r="C21" s="66">
        <v>4601</v>
      </c>
      <c r="D21" s="66">
        <v>5677.286</v>
      </c>
      <c r="E21" s="51">
        <f t="shared" si="1"/>
        <v>81.10408571428572</v>
      </c>
      <c r="F21" s="14">
        <f t="shared" si="0"/>
        <v>123.39243642686372</v>
      </c>
    </row>
    <row r="22" spans="1:6" ht="15" customHeight="1">
      <c r="A22" s="31" t="s">
        <v>5</v>
      </c>
      <c r="B22" s="15">
        <v>3500</v>
      </c>
      <c r="C22" s="66">
        <v>2600</v>
      </c>
      <c r="D22" s="66">
        <v>4086.545</v>
      </c>
      <c r="E22" s="51">
        <f t="shared" si="1"/>
        <v>116.75842857142857</v>
      </c>
      <c r="F22" s="14" t="s">
        <v>99</v>
      </c>
    </row>
    <row r="23" spans="1:6" ht="15" customHeight="1">
      <c r="A23" s="32" t="s">
        <v>24</v>
      </c>
      <c r="B23" s="15">
        <v>4900</v>
      </c>
      <c r="C23" s="66">
        <v>3260</v>
      </c>
      <c r="D23" s="66">
        <v>3530.283</v>
      </c>
      <c r="E23" s="51">
        <f t="shared" si="1"/>
        <v>72.04659183673469</v>
      </c>
      <c r="F23" s="14">
        <f t="shared" si="0"/>
        <v>108.29088957055215</v>
      </c>
    </row>
    <row r="24" spans="1:6" s="2" customFormat="1" ht="15.75" customHeight="1">
      <c r="A24" s="33" t="s">
        <v>18</v>
      </c>
      <c r="B24" s="17">
        <f>B7+B8+B9+B10+B18+B19+B20+B21+B22+B23</f>
        <v>879356.5</v>
      </c>
      <c r="C24" s="17">
        <f>C7+C8+C9+C10+C18+C19+C20+C21+C22+C23</f>
        <v>611179.585</v>
      </c>
      <c r="D24" s="17">
        <f>D7+D8+D9+D10+D18+D19+D20+D21+D22+D23</f>
        <v>716760.312</v>
      </c>
      <c r="E24" s="51">
        <f t="shared" si="1"/>
        <v>81.50963937834086</v>
      </c>
      <c r="F24" s="14">
        <f t="shared" si="0"/>
        <v>117.27491061403828</v>
      </c>
    </row>
    <row r="25" spans="1:6" s="2" customFormat="1" ht="15" customHeight="1">
      <c r="A25" s="53" t="s">
        <v>80</v>
      </c>
      <c r="B25" s="15">
        <f>SUM(B26:B34)</f>
        <v>1277246.314</v>
      </c>
      <c r="C25" s="15">
        <f>SUM(C26:C34)</f>
        <v>780828.641</v>
      </c>
      <c r="D25" s="15">
        <f>D26+D27+D28+D29+D30+D31+D32+D33+D34</f>
        <v>772485.1089999998</v>
      </c>
      <c r="E25" s="51">
        <f t="shared" si="1"/>
        <v>60.480511905395865</v>
      </c>
      <c r="F25" s="14">
        <f t="shared" si="0"/>
        <v>98.93145159361538</v>
      </c>
    </row>
    <row r="26" spans="1:6" s="2" customFormat="1" ht="144" customHeight="1">
      <c r="A26" s="54" t="s">
        <v>26</v>
      </c>
      <c r="B26" s="52">
        <v>393644.2</v>
      </c>
      <c r="C26" s="52">
        <v>268394.986</v>
      </c>
      <c r="D26" s="81">
        <v>268394.888</v>
      </c>
      <c r="E26" s="51">
        <f t="shared" si="1"/>
        <v>68.18210150181305</v>
      </c>
      <c r="F26" s="14">
        <f t="shared" si="0"/>
        <v>99.99996348665023</v>
      </c>
    </row>
    <row r="27" spans="1:6" s="2" customFormat="1" ht="143.25" customHeight="1">
      <c r="A27" s="54" t="s">
        <v>19</v>
      </c>
      <c r="B27" s="52">
        <v>228905.5</v>
      </c>
      <c r="C27" s="52">
        <v>70792.172</v>
      </c>
      <c r="D27" s="81">
        <v>63502.476</v>
      </c>
      <c r="E27" s="51">
        <f t="shared" si="1"/>
        <v>27.741786894591876</v>
      </c>
      <c r="F27" s="14">
        <f t="shared" si="0"/>
        <v>89.7026806862205</v>
      </c>
    </row>
    <row r="28" spans="1:6" s="2" customFormat="1" ht="327" customHeight="1">
      <c r="A28" s="55" t="s">
        <v>31</v>
      </c>
      <c r="B28" s="52">
        <v>28233.9</v>
      </c>
      <c r="C28" s="52">
        <v>18756</v>
      </c>
      <c r="D28" s="81">
        <v>17965.74</v>
      </c>
      <c r="E28" s="51">
        <f t="shared" si="1"/>
        <v>63.63180432033831</v>
      </c>
      <c r="F28" s="14">
        <f t="shared" si="0"/>
        <v>95.78662827895074</v>
      </c>
    </row>
    <row r="29" spans="1:6" s="2" customFormat="1" ht="93" customHeight="1">
      <c r="A29" s="54" t="s">
        <v>27</v>
      </c>
      <c r="B29" s="19">
        <v>242.6</v>
      </c>
      <c r="C29" s="52">
        <v>178.4</v>
      </c>
      <c r="D29" s="81">
        <v>178.4</v>
      </c>
      <c r="E29" s="51">
        <f t="shared" si="1"/>
        <v>73.53668590272054</v>
      </c>
      <c r="F29" s="14">
        <f t="shared" si="0"/>
        <v>100</v>
      </c>
    </row>
    <row r="30" spans="1:6" s="2" customFormat="1" ht="43.5" customHeight="1">
      <c r="A30" s="54" t="s">
        <v>6</v>
      </c>
      <c r="B30" s="19">
        <v>292416.6</v>
      </c>
      <c r="C30" s="52">
        <v>200087.8</v>
      </c>
      <c r="D30" s="81">
        <v>200087.8</v>
      </c>
      <c r="E30" s="51">
        <f t="shared" si="1"/>
        <v>68.42559553732586</v>
      </c>
      <c r="F30" s="14">
        <f t="shared" si="0"/>
        <v>100</v>
      </c>
    </row>
    <row r="31" spans="1:6" s="2" customFormat="1" ht="47.25" customHeight="1">
      <c r="A31" s="54" t="s">
        <v>7</v>
      </c>
      <c r="B31" s="19">
        <v>325906.7</v>
      </c>
      <c r="C31" s="52">
        <v>217267.2</v>
      </c>
      <c r="D31" s="81">
        <v>217267.2</v>
      </c>
      <c r="E31" s="51">
        <f t="shared" si="1"/>
        <v>66.66545977729209</v>
      </c>
      <c r="F31" s="14">
        <f t="shared" si="0"/>
        <v>100</v>
      </c>
    </row>
    <row r="32" spans="1:6" s="2" customFormat="1" ht="161.25" customHeight="1">
      <c r="A32" s="56" t="s">
        <v>28</v>
      </c>
      <c r="B32" s="19">
        <v>2087.4</v>
      </c>
      <c r="C32" s="52">
        <v>1450.9</v>
      </c>
      <c r="D32" s="81">
        <v>1450.808</v>
      </c>
      <c r="E32" s="51">
        <f t="shared" si="1"/>
        <v>69.50311392162499</v>
      </c>
      <c r="F32" s="14">
        <f t="shared" si="0"/>
        <v>99.99365910813977</v>
      </c>
    </row>
    <row r="33" spans="1:6" s="2" customFormat="1" ht="104.25" customHeight="1">
      <c r="A33" s="57" t="s">
        <v>82</v>
      </c>
      <c r="B33" s="19">
        <v>1703.1</v>
      </c>
      <c r="C33" s="52">
        <v>1007.58</v>
      </c>
      <c r="D33" s="81">
        <v>1007.58</v>
      </c>
      <c r="E33" s="51">
        <f t="shared" si="1"/>
        <v>59.16152897657214</v>
      </c>
      <c r="F33" s="14">
        <f t="shared" si="0"/>
        <v>100</v>
      </c>
    </row>
    <row r="34" spans="1:6" s="2" customFormat="1" ht="16.5" customHeight="1">
      <c r="A34" s="58" t="s">
        <v>8</v>
      </c>
      <c r="B34" s="82">
        <v>4106.314</v>
      </c>
      <c r="C34" s="52">
        <v>2893.603</v>
      </c>
      <c r="D34" s="81">
        <v>2630.217</v>
      </c>
      <c r="E34" s="51">
        <f t="shared" si="1"/>
        <v>64.05299253783319</v>
      </c>
      <c r="F34" s="14">
        <f t="shared" si="0"/>
        <v>90.89764559962096</v>
      </c>
    </row>
    <row r="35" spans="1:6" s="72" customFormat="1" ht="20.25" customHeight="1">
      <c r="A35" s="62" t="s">
        <v>20</v>
      </c>
      <c r="B35" s="17">
        <f>B24+B25</f>
        <v>2156602.8140000002</v>
      </c>
      <c r="C35" s="17">
        <f>C24+C25</f>
        <v>1392008.2259999998</v>
      </c>
      <c r="D35" s="17">
        <f>D24+D25</f>
        <v>1489245.4209999999</v>
      </c>
      <c r="E35" s="51">
        <f t="shared" si="1"/>
        <v>69.05515523453266</v>
      </c>
      <c r="F35" s="14">
        <f t="shared" si="0"/>
        <v>106.98538939524917</v>
      </c>
    </row>
    <row r="36" spans="1:6" s="2" customFormat="1" ht="16.5" customHeight="1">
      <c r="A36" s="34" t="s">
        <v>21</v>
      </c>
      <c r="B36" s="17"/>
      <c r="C36" s="15"/>
      <c r="D36" s="83"/>
      <c r="E36" s="51"/>
      <c r="F36" s="14"/>
    </row>
    <row r="37" spans="1:6" ht="58.5" customHeight="1">
      <c r="A37" s="50" t="s">
        <v>29</v>
      </c>
      <c r="B37" s="15">
        <v>402.5</v>
      </c>
      <c r="C37" s="84">
        <v>324.7</v>
      </c>
      <c r="D37" s="84">
        <v>900.363</v>
      </c>
      <c r="E37" s="51" t="s">
        <v>100</v>
      </c>
      <c r="F37" s="14" t="s">
        <v>101</v>
      </c>
    </row>
    <row r="38" spans="1:6" ht="45" customHeight="1">
      <c r="A38" s="35" t="s">
        <v>32</v>
      </c>
      <c r="B38" s="15">
        <v>1300</v>
      </c>
      <c r="C38" s="84">
        <v>400</v>
      </c>
      <c r="D38" s="84">
        <v>2380.9</v>
      </c>
      <c r="E38" s="51" t="s">
        <v>102</v>
      </c>
      <c r="F38" s="14" t="s">
        <v>103</v>
      </c>
    </row>
    <row r="39" spans="1:6" ht="17.25" customHeight="1">
      <c r="A39" s="50" t="s">
        <v>9</v>
      </c>
      <c r="B39" s="15">
        <v>4500</v>
      </c>
      <c r="C39" s="84">
        <v>1070.5</v>
      </c>
      <c r="D39" s="84">
        <v>92.278</v>
      </c>
      <c r="E39" s="51">
        <f>D39/B39*100</f>
        <v>2.0506222222222226</v>
      </c>
      <c r="F39" s="14">
        <f t="shared" si="0"/>
        <v>8.620084072863149</v>
      </c>
    </row>
    <row r="40" spans="1:6" ht="59.25" customHeight="1">
      <c r="A40" s="50" t="s">
        <v>76</v>
      </c>
      <c r="B40" s="15">
        <v>15</v>
      </c>
      <c r="C40" s="84">
        <v>10</v>
      </c>
      <c r="D40" s="84">
        <v>50.555</v>
      </c>
      <c r="E40" s="51" t="s">
        <v>88</v>
      </c>
      <c r="F40" s="14" t="s">
        <v>104</v>
      </c>
    </row>
    <row r="41" spans="1:6" ht="29.25" customHeight="1">
      <c r="A41" s="50" t="s">
        <v>10</v>
      </c>
      <c r="B41" s="15">
        <v>200</v>
      </c>
      <c r="C41" s="84">
        <v>130</v>
      </c>
      <c r="D41" s="84">
        <v>156.65</v>
      </c>
      <c r="E41" s="51">
        <f>D41/B41*100</f>
        <v>78.325</v>
      </c>
      <c r="F41" s="14">
        <f t="shared" si="0"/>
        <v>120.5</v>
      </c>
    </row>
    <row r="42" spans="1:6" s="3" customFormat="1" ht="15.75" customHeight="1">
      <c r="A42" s="32" t="s">
        <v>24</v>
      </c>
      <c r="B42" s="15"/>
      <c r="C42" s="15"/>
      <c r="D42" s="83">
        <v>-13.25</v>
      </c>
      <c r="E42" s="51"/>
      <c r="F42" s="14"/>
    </row>
    <row r="43" spans="1:6" s="3" customFormat="1" ht="316.5" customHeight="1">
      <c r="A43" s="26" t="s">
        <v>90</v>
      </c>
      <c r="B43" s="15">
        <v>35861.8</v>
      </c>
      <c r="C43" s="15">
        <v>13216.9</v>
      </c>
      <c r="D43" s="83">
        <v>10791.202</v>
      </c>
      <c r="E43" s="51">
        <f>D43/B43*100</f>
        <v>30.09107741384983</v>
      </c>
      <c r="F43" s="14">
        <f t="shared" si="0"/>
        <v>81.64699740483773</v>
      </c>
    </row>
    <row r="44" spans="1:6" s="49" customFormat="1" ht="15">
      <c r="A44" s="34" t="s">
        <v>11</v>
      </c>
      <c r="B44" s="17">
        <f>SUM(B37:B41)+B43</f>
        <v>42279.3</v>
      </c>
      <c r="C44" s="17">
        <f>C37+C38+C39+C40+C41+C42+C43</f>
        <v>15152.1</v>
      </c>
      <c r="D44" s="17">
        <f>D37+D38+D39+D40+D41+D42+D43</f>
        <v>14358.697999999999</v>
      </c>
      <c r="E44" s="51">
        <f>D44/B44*100</f>
        <v>33.96153200265851</v>
      </c>
      <c r="F44" s="14">
        <f t="shared" si="0"/>
        <v>94.7637489192917</v>
      </c>
    </row>
    <row r="45" spans="1:6" s="49" customFormat="1" ht="15">
      <c r="A45" s="62" t="s">
        <v>12</v>
      </c>
      <c r="B45" s="63">
        <f>B35+B44</f>
        <v>2198882.114</v>
      </c>
      <c r="C45" s="63">
        <f>C35+C44</f>
        <v>1407160.326</v>
      </c>
      <c r="D45" s="63">
        <f>D35+D44</f>
        <v>1503604.119</v>
      </c>
      <c r="E45" s="51">
        <f>D45/B45*100</f>
        <v>68.3803878992305</v>
      </c>
      <c r="F45" s="14">
        <f t="shared" si="0"/>
        <v>106.85378852842958</v>
      </c>
    </row>
    <row r="46" spans="1:6" s="2" customFormat="1" ht="45" customHeight="1">
      <c r="A46" s="79" t="s">
        <v>36</v>
      </c>
      <c r="B46" s="13">
        <v>690.5</v>
      </c>
      <c r="C46" s="13">
        <v>690.5</v>
      </c>
      <c r="D46" s="13">
        <v>670.48392</v>
      </c>
      <c r="E46" s="14">
        <f>D46/B46*100</f>
        <v>97.10121940622737</v>
      </c>
      <c r="F46" s="14">
        <f t="shared" si="0"/>
        <v>97.10121940622737</v>
      </c>
    </row>
    <row r="47" spans="1:6" s="49" customFormat="1" ht="15">
      <c r="A47" s="76" t="s">
        <v>22</v>
      </c>
      <c r="B47" s="63">
        <f>B45+B46</f>
        <v>2199572.614</v>
      </c>
      <c r="C47" s="63">
        <f>C45+C46</f>
        <v>1407850.826</v>
      </c>
      <c r="D47" s="63">
        <f>D45+D46</f>
        <v>1504274.60292</v>
      </c>
      <c r="E47" s="51">
        <f>D47/B47*100</f>
        <v>68.38940407538644</v>
      </c>
      <c r="F47" s="14">
        <f t="shared" si="0"/>
        <v>106.84900524538953</v>
      </c>
    </row>
  </sheetData>
  <sheetProtection/>
  <mergeCells count="7">
    <mergeCell ref="A2:F2"/>
    <mergeCell ref="F4:F5"/>
    <mergeCell ref="A4:A5"/>
    <mergeCell ref="B4:B5"/>
    <mergeCell ref="C4:C5"/>
    <mergeCell ref="D4:D5"/>
    <mergeCell ref="E4:E5"/>
  </mergeCells>
  <printOptions/>
  <pageMargins left="0.984251968503937" right="0.1968503937007874" top="0.4330708661417323" bottom="0.3937007874015748" header="0.31496062992125984" footer="0.2755905511811024"/>
  <pageSetup fitToHeight="2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user457b</cp:lastModifiedBy>
  <cp:lastPrinted>2015-09-01T08:29:02Z</cp:lastPrinted>
  <dcterms:created xsi:type="dcterms:W3CDTF">2004-07-02T06:40:36Z</dcterms:created>
  <dcterms:modified xsi:type="dcterms:W3CDTF">2015-09-01T08:29:08Z</dcterms:modified>
  <cp:category/>
  <cp:version/>
  <cp:contentType/>
  <cp:contentStatus/>
</cp:coreProperties>
</file>