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<sst xmlns="http://schemas.openxmlformats.org/spreadsheetml/2006/main" count="100" uniqueCount="98">
  <si>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</si>
  <si>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</si>
  <si>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</si>
  <si>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</si>
  <si>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</si>
  <si>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</si>
  <si>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</si>
  <si>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</si>
  <si>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</si>
  <si>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</si>
  <si>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</si>
  <si>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</si>
  <si>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</si>
  <si>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</si>
  <si>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</si>
  <si>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</si>
  <si>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</si>
  <si>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</si>
  <si>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</si>
  <si>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</si>
  <si>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</si>
  <si>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</si>
  <si>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</si>
  <si>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</si>
  <si>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</si>
  <si>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</si>
  <si>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</si>
  <si>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</si>
  <si>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</si>
  <si>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</si>
  <si>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</si>
  <si>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</si>
  <si>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</si>
  <si>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</si>
  <si>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</si>
  <si>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</si>
  <si>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</si>
  <si>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</si>
  <si>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</si>
  <si>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</si>
  <si>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</si>
  <si>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</si>
  <si>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</si>
  <si>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</si>
  <si>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</si>
  <si>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</si>
  <si>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</si>
  <si>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</si>
  <si>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</si>
  <si>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</si>
  <si>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</si>
  <si>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</si>
  <si>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</si>
  <si>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</si>
  <si>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</si>
  <si>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</si>
  <si>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</si>
  <si>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</si>
  <si>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</si>
  <si>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</si>
  <si>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</si>
  <si>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</si>
  <si>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</si>
  <si>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</si>
  <si>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</si>
  <si>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</si>
  <si>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</si>
  <si>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</si>
  <si>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</si>
  <si>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</si>
  <si>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</si>
  <si>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</si>
  <si>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</si>
  <si>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</si>
  <si>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</si>
  <si>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</si>
  <si>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</si>
  <si>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</si>
  <si>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Процент поступлений к плану отчетного периода,              %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</si>
  <si>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</si>
  <si>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</si>
  <si>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</si>
  <si>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</si>
  <si>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</si>
  <si>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</si>
  <si>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</si>
  <si>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Відсоток            надходжень до річних показників,%</t>
  </si>
  <si>
    <t>Возврат средств, предоставленных для кредитования граждан на строительство жилья</t>
  </si>
  <si>
    <t>в 5,8 р.б.</t>
  </si>
  <si>
    <t>План на січень - червень  з урахуванням змін, тис. грн.</t>
  </si>
  <si>
    <t>План на январь -июнь с учетом изменений, тыс. грн.</t>
  </si>
  <si>
    <t>в 5,3 р.б.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</si>
  <si>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</si>
  <si>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</si>
  <si>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 xml:space="preserve">Поступило            01 января по 24 июня,
тыс. грн. 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</si>
  <si>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</si>
  <si>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</si>
  <si>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Надійшло з
 01 січня по 
24 червня        тис.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</si>
</sst>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view="pageBreakPreview" zoomScale="75" zoomScaleSheetLayoutView="75" zoomScalePageLayoutView="0" workbookViewId="0" topLeftCell="A1">
      <selection activeCell="C7" sqref="C7:F46"/>
    </sheetView>
  </sheetViews>
  <sheetFormatPr defaultColWidth="9.00390625" defaultRowHeight="12.75"/>
  <cols>
    <col min="1" max="1" width="42.00390625" style="0" customWidth="1"/>
    <col min="2" max="2" width="16.125" style="13" customWidth="1"/>
    <col min="3" max="3" width="16.00390625" style="0" customWidth="1"/>
    <col min="4" max="5" width="15.875" style="0" customWidth="1"/>
    <col min="6" max="6" width="14.625" style="0" customWidth="1"/>
  </cols>
  <sheetData>
    <row r="1" spans="1:7" ht="12.75" customHeight="1">
      <c r="A1" s="12"/>
      <c r="B1" s="69"/>
      <c r="C1" s="12"/>
      <c r="D1" s="12"/>
      <c r="E1" s="12"/>
      <c r="F1" s="6"/>
      <c r="G1" s="13"/>
    </row>
    <row r="2" spans="1:7" ht="26.25" customHeight="1">
      <c r="A2" s="90" t="s">
        <v>92</v>
      </c>
      <c r="B2" s="90"/>
      <c r="C2" s="90"/>
      <c r="D2" s="90"/>
      <c r="E2" s="90"/>
      <c r="F2" s="91"/>
      <c r="G2" s="13"/>
    </row>
    <row r="3" spans="1:7" ht="15">
      <c r="A3" s="3"/>
      <c r="B3" s="70"/>
      <c r="C3" s="7"/>
      <c r="D3" s="8"/>
      <c r="E3" s="8"/>
      <c r="F3" s="6"/>
      <c r="G3" s="13"/>
    </row>
    <row r="4" spans="1:7" ht="27" customHeight="1">
      <c r="A4" s="92" t="s">
        <v>29</v>
      </c>
      <c r="B4" s="97" t="s">
        <v>74</v>
      </c>
      <c r="C4" s="93" t="s">
        <v>89</v>
      </c>
      <c r="D4" s="94" t="s">
        <v>97</v>
      </c>
      <c r="E4" s="98" t="s">
        <v>86</v>
      </c>
      <c r="F4" s="96" t="s">
        <v>30</v>
      </c>
      <c r="G4" s="13"/>
    </row>
    <row r="5" spans="1:7" ht="37.5" customHeight="1">
      <c r="A5" s="92"/>
      <c r="B5" s="97"/>
      <c r="C5" s="93"/>
      <c r="D5" s="95"/>
      <c r="E5" s="98"/>
      <c r="F5" s="96"/>
      <c r="G5" s="13"/>
    </row>
    <row r="6" spans="1:7" ht="15">
      <c r="A6" s="17" t="s">
        <v>31</v>
      </c>
      <c r="B6" s="71"/>
      <c r="C6" s="15"/>
      <c r="D6" s="16"/>
      <c r="E6" s="16"/>
      <c r="F6" s="14"/>
      <c r="G6" s="13"/>
    </row>
    <row r="7" spans="1:7" ht="20.25" customHeight="1">
      <c r="A7" s="28" t="s">
        <v>32</v>
      </c>
      <c r="B7" s="66">
        <v>880000</v>
      </c>
      <c r="C7" s="61">
        <v>402995.8</v>
      </c>
      <c r="D7" s="50">
        <v>444330.378</v>
      </c>
      <c r="E7" s="80">
        <f>D7/B7*100</f>
        <v>50.492088409090904</v>
      </c>
      <c r="F7" s="9">
        <f>D7/C7*100</f>
        <v>110.25682600166058</v>
      </c>
      <c r="G7" s="13"/>
    </row>
    <row r="8" spans="1:7" ht="15">
      <c r="A8" s="25" t="s">
        <v>70</v>
      </c>
      <c r="B8" s="68">
        <v>2400</v>
      </c>
      <c r="C8" s="61">
        <v>1397.4</v>
      </c>
      <c r="D8" s="50">
        <v>1060.079</v>
      </c>
      <c r="E8" s="80">
        <f aca="true" t="shared" si="0" ref="E8:E46">D8/B8*100</f>
        <v>44.169958333333334</v>
      </c>
      <c r="F8" s="9">
        <f aca="true" t="shared" si="1" ref="F8:F24">D8/C8*100</f>
        <v>75.860812938314</v>
      </c>
      <c r="G8" s="13"/>
    </row>
    <row r="9" spans="1:7" ht="45">
      <c r="A9" s="24" t="s">
        <v>33</v>
      </c>
      <c r="B9" s="59">
        <v>118000</v>
      </c>
      <c r="C9" s="61">
        <v>58400</v>
      </c>
      <c r="D9" s="50">
        <v>68286.877</v>
      </c>
      <c r="E9" s="80">
        <f t="shared" si="0"/>
        <v>57.87023474576271</v>
      </c>
      <c r="F9" s="9">
        <f t="shared" si="1"/>
        <v>116.92958390410956</v>
      </c>
      <c r="G9" s="13"/>
    </row>
    <row r="10" spans="1:7" ht="15">
      <c r="A10" s="25" t="s">
        <v>61</v>
      </c>
      <c r="B10" s="68">
        <f>B11+B15+B17</f>
        <v>391790</v>
      </c>
      <c r="C10" s="61">
        <f>C11+C15+C17</f>
        <v>184656.85</v>
      </c>
      <c r="D10" s="10">
        <f>D11+D15+D16+D17</f>
        <v>211158.642</v>
      </c>
      <c r="E10" s="80">
        <f t="shared" si="0"/>
        <v>53.89587329947165</v>
      </c>
      <c r="F10" s="9">
        <f t="shared" si="1"/>
        <v>114.35191383368664</v>
      </c>
      <c r="G10" s="13"/>
    </row>
    <row r="11" spans="1:7" s="46" customFormat="1" ht="15">
      <c r="A11" s="20" t="s">
        <v>34</v>
      </c>
      <c r="B11" s="76">
        <f>SUM(B12:B14)</f>
        <v>245165</v>
      </c>
      <c r="C11" s="77">
        <f>C12+C13+C14</f>
        <v>112438</v>
      </c>
      <c r="D11" s="40">
        <f>D12+D13+D14</f>
        <v>121862.59199999999</v>
      </c>
      <c r="E11" s="80">
        <f t="shared" si="0"/>
        <v>49.70635775906022</v>
      </c>
      <c r="F11" s="78">
        <f t="shared" si="1"/>
        <v>108.38203454348174</v>
      </c>
      <c r="G11" s="45"/>
    </row>
    <row r="12" spans="1:7" s="46" customFormat="1" ht="30">
      <c r="A12" s="20" t="s">
        <v>63</v>
      </c>
      <c r="B12" s="76">
        <v>15570</v>
      </c>
      <c r="C12" s="77">
        <v>6950</v>
      </c>
      <c r="D12" s="51">
        <v>10183.811</v>
      </c>
      <c r="E12" s="80">
        <f t="shared" si="0"/>
        <v>65.40662170841361</v>
      </c>
      <c r="F12" s="78">
        <f t="shared" si="1"/>
        <v>146.52965467625899</v>
      </c>
      <c r="G12" s="45"/>
    </row>
    <row r="13" spans="1:7" s="46" customFormat="1" ht="15">
      <c r="A13" s="20" t="s">
        <v>35</v>
      </c>
      <c r="B13" s="76">
        <v>224600</v>
      </c>
      <c r="C13" s="77">
        <v>105050</v>
      </c>
      <c r="D13" s="51">
        <v>111214.953</v>
      </c>
      <c r="E13" s="80">
        <f t="shared" si="0"/>
        <v>49.516898040961706</v>
      </c>
      <c r="F13" s="78">
        <f t="shared" si="1"/>
        <v>105.86858924321751</v>
      </c>
      <c r="G13" s="45"/>
    </row>
    <row r="14" spans="1:7" s="46" customFormat="1" ht="15">
      <c r="A14" s="20" t="s">
        <v>36</v>
      </c>
      <c r="B14" s="76">
        <v>4995</v>
      </c>
      <c r="C14" s="77">
        <v>438</v>
      </c>
      <c r="D14" s="51">
        <v>463.828</v>
      </c>
      <c r="E14" s="80">
        <f t="shared" si="0"/>
        <v>9.285845845845845</v>
      </c>
      <c r="F14" s="78">
        <f t="shared" si="1"/>
        <v>105.89680365296803</v>
      </c>
      <c r="G14" s="45"/>
    </row>
    <row r="15" spans="1:7" s="46" customFormat="1" ht="15">
      <c r="A15" s="23" t="s">
        <v>37</v>
      </c>
      <c r="B15" s="76">
        <v>195</v>
      </c>
      <c r="C15" s="77">
        <v>88.85</v>
      </c>
      <c r="D15" s="51">
        <v>114.147</v>
      </c>
      <c r="E15" s="80">
        <f t="shared" si="0"/>
        <v>58.536923076923074</v>
      </c>
      <c r="F15" s="78">
        <f t="shared" si="1"/>
        <v>128.47158131682613</v>
      </c>
      <c r="G15" s="45"/>
    </row>
    <row r="16" spans="1:7" s="46" customFormat="1" ht="45">
      <c r="A16" s="23" t="s">
        <v>72</v>
      </c>
      <c r="B16" s="76"/>
      <c r="C16" s="77"/>
      <c r="D16" s="51">
        <v>-90.504</v>
      </c>
      <c r="E16" s="80"/>
      <c r="F16" s="78"/>
      <c r="G16" s="45"/>
    </row>
    <row r="17" spans="1:7" s="46" customFormat="1" ht="15">
      <c r="A17" s="23" t="s">
        <v>38</v>
      </c>
      <c r="B17" s="76">
        <v>146430</v>
      </c>
      <c r="C17" s="77">
        <v>72130</v>
      </c>
      <c r="D17" s="51">
        <v>89272.407</v>
      </c>
      <c r="E17" s="80">
        <f t="shared" si="0"/>
        <v>60.96592706412621</v>
      </c>
      <c r="F17" s="78">
        <f t="shared" si="1"/>
        <v>123.76598779980593</v>
      </c>
      <c r="G17" s="45"/>
    </row>
    <row r="18" spans="1:7" ht="15">
      <c r="A18" s="24" t="s">
        <v>40</v>
      </c>
      <c r="B18" s="59">
        <v>150</v>
      </c>
      <c r="C18" s="61">
        <v>72</v>
      </c>
      <c r="D18" s="50">
        <v>-132.301</v>
      </c>
      <c r="E18" s="80"/>
      <c r="F18" s="9"/>
      <c r="G18" s="13"/>
    </row>
    <row r="19" spans="1:7" ht="30">
      <c r="A19" s="24" t="s">
        <v>41</v>
      </c>
      <c r="B19" s="59">
        <v>14210</v>
      </c>
      <c r="C19" s="61">
        <v>6690</v>
      </c>
      <c r="D19" s="50">
        <v>6321.921</v>
      </c>
      <c r="E19" s="80">
        <f t="shared" si="0"/>
        <v>44.489239971850814</v>
      </c>
      <c r="F19" s="9">
        <f t="shared" si="1"/>
        <v>94.49807174887893</v>
      </c>
      <c r="G19" s="13"/>
    </row>
    <row r="20" spans="1:7" ht="60">
      <c r="A20" s="24" t="s">
        <v>42</v>
      </c>
      <c r="B20" s="59">
        <v>7400</v>
      </c>
      <c r="C20" s="61">
        <v>3614</v>
      </c>
      <c r="D20" s="50">
        <v>4583.778</v>
      </c>
      <c r="E20" s="80">
        <f t="shared" si="0"/>
        <v>61.94294594594595</v>
      </c>
      <c r="F20" s="9">
        <f t="shared" si="1"/>
        <v>126.83392363032651</v>
      </c>
      <c r="G20" s="13"/>
    </row>
    <row r="21" spans="1:7" ht="15">
      <c r="A21" s="24" t="s">
        <v>43</v>
      </c>
      <c r="B21" s="59">
        <v>5800</v>
      </c>
      <c r="C21" s="61">
        <v>3002</v>
      </c>
      <c r="D21" s="50">
        <v>2576.719</v>
      </c>
      <c r="E21" s="80">
        <f t="shared" si="0"/>
        <v>44.426189655172415</v>
      </c>
      <c r="F21" s="9">
        <f t="shared" si="1"/>
        <v>85.83341105929381</v>
      </c>
      <c r="G21" s="13"/>
    </row>
    <row r="22" spans="1:7" ht="30">
      <c r="A22" s="24" t="s">
        <v>81</v>
      </c>
      <c r="B22" s="59"/>
      <c r="C22" s="61"/>
      <c r="D22" s="50">
        <v>11704.918</v>
      </c>
      <c r="E22" s="80"/>
      <c r="F22" s="9"/>
      <c r="G22" s="13"/>
    </row>
    <row r="23" spans="1:7" ht="15">
      <c r="A23" s="25" t="s">
        <v>44</v>
      </c>
      <c r="B23" s="59">
        <v>3430</v>
      </c>
      <c r="C23" s="61">
        <v>1670</v>
      </c>
      <c r="D23" s="66">
        <v>2555.639</v>
      </c>
      <c r="E23" s="80">
        <f t="shared" si="0"/>
        <v>74.50842565597668</v>
      </c>
      <c r="F23" s="9">
        <f t="shared" si="1"/>
        <v>153.0322754491018</v>
      </c>
      <c r="G23" s="13"/>
    </row>
    <row r="24" spans="1:7" s="35" customFormat="1" ht="17.25" customHeight="1">
      <c r="A24" s="26" t="s">
        <v>45</v>
      </c>
      <c r="B24" s="49">
        <f>B7+B8+B9+B10++B18+B19+B20+B21+B23+B22</f>
        <v>1423180</v>
      </c>
      <c r="C24" s="49">
        <f>C7+C8+C9+C10++C18+C19+C20+C21+C23+C22</f>
        <v>662498.05</v>
      </c>
      <c r="D24" s="49">
        <f>D7+D8+D9+D10+D18+D19+D20+D21+D23+D22</f>
        <v>752446.65</v>
      </c>
      <c r="E24" s="81">
        <f t="shared" si="0"/>
        <v>52.87079989881814</v>
      </c>
      <c r="F24" s="60">
        <f t="shared" si="1"/>
        <v>113.5771871328527</v>
      </c>
      <c r="G24" s="36"/>
    </row>
    <row r="25" spans="1:7" ht="23.25" customHeight="1">
      <c r="A25" s="25" t="s">
        <v>46</v>
      </c>
      <c r="B25" s="59">
        <f>SUM(B26:B32)</f>
        <v>1282549.527</v>
      </c>
      <c r="C25" s="61">
        <f>SUM(C26:C32)</f>
        <v>705062.3840000001</v>
      </c>
      <c r="D25" s="61">
        <f>SUM(D26:D32)</f>
        <v>704691.501</v>
      </c>
      <c r="E25" s="80">
        <f t="shared" si="0"/>
        <v>54.944583906115305</v>
      </c>
      <c r="F25" s="9">
        <f aca="true" t="shared" si="2" ref="F25:F33">D25/C25*100</f>
        <v>99.94739713698866</v>
      </c>
      <c r="G25" s="33"/>
    </row>
    <row r="26" spans="1:7" ht="119.25" customHeight="1">
      <c r="A26" s="30" t="s">
        <v>47</v>
      </c>
      <c r="B26" s="76">
        <v>424514.7</v>
      </c>
      <c r="C26" s="79">
        <v>218853.909</v>
      </c>
      <c r="D26" s="57">
        <v>218853.909</v>
      </c>
      <c r="E26" s="80">
        <f t="shared" si="0"/>
        <v>51.55390590714527</v>
      </c>
      <c r="F26" s="78">
        <f t="shared" si="2"/>
        <v>100</v>
      </c>
      <c r="G26" s="33"/>
    </row>
    <row r="27" spans="1:7" ht="133.5" customHeight="1">
      <c r="A27" s="30" t="s">
        <v>48</v>
      </c>
      <c r="B27" s="76">
        <v>214793.2</v>
      </c>
      <c r="C27" s="79">
        <v>147519.3</v>
      </c>
      <c r="D27" s="57">
        <v>147510.933</v>
      </c>
      <c r="E27" s="80">
        <f t="shared" si="0"/>
        <v>68.67579280908333</v>
      </c>
      <c r="F27" s="78">
        <f t="shared" si="2"/>
        <v>99.99432819976775</v>
      </c>
      <c r="G27" s="33"/>
    </row>
    <row r="28" spans="1:7" ht="80.25" customHeight="1">
      <c r="A28" s="30" t="s">
        <v>49</v>
      </c>
      <c r="B28" s="76">
        <v>291.9</v>
      </c>
      <c r="C28" s="77">
        <v>241.459</v>
      </c>
      <c r="D28" s="57">
        <v>241.459</v>
      </c>
      <c r="E28" s="80">
        <f t="shared" si="0"/>
        <v>82.71976704350806</v>
      </c>
      <c r="F28" s="78">
        <f t="shared" si="2"/>
        <v>100</v>
      </c>
      <c r="G28" s="33"/>
    </row>
    <row r="29" spans="1:7" ht="30">
      <c r="A29" s="30" t="s">
        <v>50</v>
      </c>
      <c r="B29" s="76">
        <v>308428.4</v>
      </c>
      <c r="C29" s="77">
        <v>174698.9</v>
      </c>
      <c r="D29" s="57">
        <v>174698.9</v>
      </c>
      <c r="E29" s="80">
        <f t="shared" si="0"/>
        <v>56.64163870771952</v>
      </c>
      <c r="F29" s="78">
        <f t="shared" si="2"/>
        <v>100</v>
      </c>
      <c r="G29" s="33"/>
    </row>
    <row r="30" spans="1:7" ht="36" customHeight="1">
      <c r="A30" s="30" t="s">
        <v>51</v>
      </c>
      <c r="B30" s="76">
        <v>329161.333</v>
      </c>
      <c r="C30" s="77">
        <v>160064.052</v>
      </c>
      <c r="D30" s="57">
        <v>160038.795</v>
      </c>
      <c r="E30" s="80">
        <f t="shared" si="0"/>
        <v>48.6201685785493</v>
      </c>
      <c r="F30" s="78">
        <f t="shared" si="2"/>
        <v>99.98422069185155</v>
      </c>
      <c r="G30" s="33"/>
    </row>
    <row r="31" spans="1:7" ht="147.75" customHeight="1">
      <c r="A31" s="31" t="s">
        <v>52</v>
      </c>
      <c r="B31" s="76">
        <v>3174.2</v>
      </c>
      <c r="C31" s="77">
        <v>1487.3</v>
      </c>
      <c r="D31" s="57">
        <v>1350.714</v>
      </c>
      <c r="E31" s="80">
        <f t="shared" si="0"/>
        <v>42.55289521769265</v>
      </c>
      <c r="F31" s="78">
        <f t="shared" si="2"/>
        <v>90.8165131446245</v>
      </c>
      <c r="G31" s="33"/>
    </row>
    <row r="32" spans="1:7" ht="15">
      <c r="A32" s="32" t="s">
        <v>53</v>
      </c>
      <c r="B32" s="76">
        <v>2185.794</v>
      </c>
      <c r="C32" s="79">
        <v>2197.464</v>
      </c>
      <c r="D32" s="57">
        <v>1996.791</v>
      </c>
      <c r="E32" s="80">
        <f t="shared" si="0"/>
        <v>91.35311927839494</v>
      </c>
      <c r="F32" s="78">
        <f t="shared" si="2"/>
        <v>90.86797326372582</v>
      </c>
      <c r="G32" s="33"/>
    </row>
    <row r="33" spans="1:7" s="37" customFormat="1" ht="14.25">
      <c r="A33" s="27" t="s">
        <v>54</v>
      </c>
      <c r="B33" s="49">
        <f>B24+B25</f>
        <v>2705729.527</v>
      </c>
      <c r="C33" s="62">
        <f>C24+C25</f>
        <v>1367560.4340000001</v>
      </c>
      <c r="D33" s="11">
        <f>D24+D25</f>
        <v>1457138.151</v>
      </c>
      <c r="E33" s="81">
        <f t="shared" si="0"/>
        <v>53.85379937127767</v>
      </c>
      <c r="F33" s="60">
        <f t="shared" si="2"/>
        <v>106.55018343416039</v>
      </c>
      <c r="G33" s="36"/>
    </row>
    <row r="34" spans="1:7" ht="15">
      <c r="A34" s="27" t="s">
        <v>55</v>
      </c>
      <c r="B34" s="59"/>
      <c r="C34" s="62"/>
      <c r="D34" s="58"/>
      <c r="E34" s="80"/>
      <c r="F34" s="9"/>
      <c r="G34" s="33"/>
    </row>
    <row r="35" spans="1:7" ht="15">
      <c r="A35" s="24" t="s">
        <v>39</v>
      </c>
      <c r="B35" s="59">
        <v>620</v>
      </c>
      <c r="C35" s="61">
        <v>398.7</v>
      </c>
      <c r="D35" s="58">
        <v>360.336</v>
      </c>
      <c r="E35" s="80">
        <f t="shared" si="0"/>
        <v>58.11870967741935</v>
      </c>
      <c r="F35" s="9">
        <f>D35/C35*100</f>
        <v>90.37772761474794</v>
      </c>
      <c r="G35" s="33"/>
    </row>
    <row r="36" spans="1:7" ht="30">
      <c r="A36" s="24" t="s">
        <v>95</v>
      </c>
      <c r="B36" s="59"/>
      <c r="C36" s="61"/>
      <c r="D36" s="58">
        <v>1.041</v>
      </c>
      <c r="E36" s="80"/>
      <c r="F36" s="9"/>
      <c r="G36" s="33"/>
    </row>
    <row r="37" spans="1:7" ht="68.25" customHeight="1">
      <c r="A37" s="24" t="s">
        <v>56</v>
      </c>
      <c r="B37" s="59">
        <v>1500</v>
      </c>
      <c r="C37" s="61">
        <v>536.4</v>
      </c>
      <c r="D37" s="59">
        <v>144.975</v>
      </c>
      <c r="E37" s="80">
        <f t="shared" si="0"/>
        <v>9.665</v>
      </c>
      <c r="F37" s="9">
        <f>D37/C37*100</f>
        <v>27.027404921700228</v>
      </c>
      <c r="G37" s="33"/>
    </row>
    <row r="38" spans="1:7" ht="60">
      <c r="A38" s="29" t="s">
        <v>66</v>
      </c>
      <c r="B38" s="59">
        <v>70</v>
      </c>
      <c r="C38" s="61">
        <v>39.6</v>
      </c>
      <c r="D38" s="59">
        <v>39.409</v>
      </c>
      <c r="E38" s="80">
        <f t="shared" si="0"/>
        <v>56.29857142857143</v>
      </c>
      <c r="F38" s="9">
        <f>D38/C38*100</f>
        <v>99.51767676767676</v>
      </c>
      <c r="G38" s="33"/>
    </row>
    <row r="39" spans="1:7" ht="36" customHeight="1">
      <c r="A39" s="24" t="s">
        <v>57</v>
      </c>
      <c r="B39" s="59">
        <v>165</v>
      </c>
      <c r="C39" s="61">
        <v>150</v>
      </c>
      <c r="D39" s="59">
        <v>876.509</v>
      </c>
      <c r="E39" s="89" t="s">
        <v>91</v>
      </c>
      <c r="F39" s="9" t="s">
        <v>88</v>
      </c>
      <c r="G39" s="33"/>
    </row>
    <row r="40" spans="1:7" ht="38.25" customHeight="1">
      <c r="A40" s="67" t="s">
        <v>75</v>
      </c>
      <c r="B40" s="59">
        <v>2300</v>
      </c>
      <c r="C40" s="61">
        <v>460</v>
      </c>
      <c r="D40" s="59">
        <v>460.6</v>
      </c>
      <c r="E40" s="80">
        <f t="shared" si="0"/>
        <v>20.02608695652174</v>
      </c>
      <c r="F40" s="9">
        <f>D40/C40*100</f>
        <v>100.1304347826087</v>
      </c>
      <c r="G40" s="33"/>
    </row>
    <row r="41" spans="1:7" ht="25.5" customHeight="1">
      <c r="A41" s="24" t="s">
        <v>79</v>
      </c>
      <c r="B41" s="29"/>
      <c r="C41" s="24"/>
      <c r="D41" s="39">
        <v>57.559</v>
      </c>
      <c r="E41" s="80"/>
      <c r="F41" s="9"/>
      <c r="G41" s="33"/>
    </row>
    <row r="42" spans="1:7" s="53" customFormat="1" ht="48" customHeight="1">
      <c r="A42" s="75" t="s">
        <v>84</v>
      </c>
      <c r="B42" s="59"/>
      <c r="C42" s="61"/>
      <c r="D42" s="59">
        <v>-31.347</v>
      </c>
      <c r="E42" s="80"/>
      <c r="F42" s="9"/>
      <c r="G42" s="52"/>
    </row>
    <row r="43" spans="1:6" s="52" customFormat="1" ht="24.75" customHeight="1">
      <c r="A43" s="73" t="s">
        <v>58</v>
      </c>
      <c r="B43" s="49">
        <f>SUM(B35:B40)</f>
        <v>4655</v>
      </c>
      <c r="C43" s="49">
        <f>SUM(C35:C40)</f>
        <v>1584.6999999999998</v>
      </c>
      <c r="D43" s="49">
        <f>SUM(D35:D42)</f>
        <v>1909.0819999999999</v>
      </c>
      <c r="E43" s="81">
        <f t="shared" si="0"/>
        <v>41.011428571428574</v>
      </c>
      <c r="F43" s="74">
        <f>D43/C43*100</f>
        <v>120.46961570013252</v>
      </c>
    </row>
    <row r="44" spans="1:6" s="64" customFormat="1" ht="18" customHeight="1">
      <c r="A44" s="73" t="s">
        <v>59</v>
      </c>
      <c r="B44" s="49">
        <f>B33+B43</f>
        <v>2710384.527</v>
      </c>
      <c r="C44" s="49">
        <f>C33+C43</f>
        <v>1369145.134</v>
      </c>
      <c r="D44" s="49">
        <f>D33+D43</f>
        <v>1459047.233</v>
      </c>
      <c r="E44" s="81">
        <f t="shared" si="0"/>
        <v>53.83174300419109</v>
      </c>
      <c r="F44" s="74">
        <f>D44/C44*100</f>
        <v>106.56629430784655</v>
      </c>
    </row>
    <row r="45" spans="1:6" s="82" customFormat="1" ht="43.5" customHeight="1">
      <c r="A45" s="85" t="s">
        <v>65</v>
      </c>
      <c r="B45" s="86">
        <v>705.5</v>
      </c>
      <c r="C45" s="61">
        <v>405.5</v>
      </c>
      <c r="D45" s="61">
        <v>643.461</v>
      </c>
      <c r="E45" s="87">
        <f t="shared" si="0"/>
        <v>91.20637845499647</v>
      </c>
      <c r="F45" s="88">
        <f>D45/C45*100</f>
        <v>158.68335388409372</v>
      </c>
    </row>
    <row r="46" spans="1:7" ht="17.25" customHeight="1">
      <c r="A46" s="26" t="s">
        <v>60</v>
      </c>
      <c r="B46" s="49">
        <f>B44+B45</f>
        <v>2711090.027</v>
      </c>
      <c r="C46" s="63">
        <f>C44+C45</f>
        <v>1369550.634</v>
      </c>
      <c r="D46" s="49">
        <f>D44+D45</f>
        <v>1459690.694</v>
      </c>
      <c r="E46" s="81">
        <f t="shared" si="0"/>
        <v>53.841468909656385</v>
      </c>
      <c r="F46" s="60">
        <f>D46/C46*100</f>
        <v>106.58172525806737</v>
      </c>
      <c r="G46" s="34"/>
    </row>
    <row r="47" spans="3:6" ht="12.75">
      <c r="C47" s="34"/>
      <c r="D47" s="34"/>
      <c r="E47" s="34"/>
      <c r="F47" s="34"/>
    </row>
    <row r="48" ht="308.25" customHeight="1"/>
    <row r="49" spans="1:2" ht="12.75">
      <c r="A49" s="55"/>
      <c r="B49" s="72"/>
    </row>
  </sheetData>
  <sheetProtection/>
  <mergeCells count="7">
    <mergeCell ref="A2:F2"/>
    <mergeCell ref="A4:A5"/>
    <mergeCell ref="C4:C5"/>
    <mergeCell ref="D4:D5"/>
    <mergeCell ref="F4:F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75" zoomScaleNormal="75" zoomScalePageLayoutView="0" workbookViewId="0" topLeftCell="A43">
      <selection activeCell="I55" sqref="I55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90" t="s">
        <v>93</v>
      </c>
      <c r="B2" s="90"/>
      <c r="C2" s="90"/>
      <c r="D2" s="90"/>
      <c r="E2" s="90"/>
      <c r="F2" s="91"/>
    </row>
    <row r="3" spans="1:6" ht="15">
      <c r="A3" s="3"/>
      <c r="B3" s="3"/>
      <c r="C3" s="7"/>
      <c r="D3" s="8"/>
      <c r="E3" s="8"/>
      <c r="F3" s="6"/>
    </row>
    <row r="4" spans="1:6" ht="16.5" customHeight="1">
      <c r="A4" s="101" t="s">
        <v>12</v>
      </c>
      <c r="B4" s="105" t="s">
        <v>77</v>
      </c>
      <c r="C4" s="103" t="s">
        <v>90</v>
      </c>
      <c r="D4" s="101" t="s">
        <v>94</v>
      </c>
      <c r="E4" s="99" t="s">
        <v>85</v>
      </c>
      <c r="F4" s="99" t="s">
        <v>78</v>
      </c>
    </row>
    <row r="5" spans="1:6" ht="69.75" customHeight="1">
      <c r="A5" s="102"/>
      <c r="B5" s="106"/>
      <c r="C5" s="104"/>
      <c r="D5" s="102"/>
      <c r="E5" s="100"/>
      <c r="F5" s="100"/>
    </row>
    <row r="6" spans="1:6" ht="15">
      <c r="A6" s="17" t="s">
        <v>11</v>
      </c>
      <c r="B6" s="71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402995.8</v>
      </c>
      <c r="D7" s="50">
        <v>444330.378</v>
      </c>
      <c r="E7" s="80">
        <f>D7/B7*100</f>
        <v>50.492088409090904</v>
      </c>
      <c r="F7" s="9">
        <f>D7/C7*100</f>
        <v>110.25682600166058</v>
      </c>
    </row>
    <row r="8" spans="1:6" ht="16.5" customHeight="1">
      <c r="A8" s="18" t="s">
        <v>1</v>
      </c>
      <c r="B8" s="68">
        <v>2400</v>
      </c>
      <c r="C8" s="61">
        <v>1397.4</v>
      </c>
      <c r="D8" s="50">
        <v>1060.079</v>
      </c>
      <c r="E8" s="80">
        <f aca="true" t="shared" si="0" ref="E8:E46">D8/B8*100</f>
        <v>44.169958333333334</v>
      </c>
      <c r="F8" s="9">
        <f aca="true" t="shared" si="1" ref="F8:F33">D8/C8*100</f>
        <v>75.860812938314</v>
      </c>
    </row>
    <row r="9" spans="1:6" ht="40.5" customHeight="1">
      <c r="A9" s="19" t="s">
        <v>27</v>
      </c>
      <c r="B9" s="59">
        <v>118000</v>
      </c>
      <c r="C9" s="61">
        <v>58400</v>
      </c>
      <c r="D9" s="50">
        <v>68286.877</v>
      </c>
      <c r="E9" s="80">
        <f t="shared" si="0"/>
        <v>57.87023474576271</v>
      </c>
      <c r="F9" s="9">
        <f t="shared" si="1"/>
        <v>116.92958390410956</v>
      </c>
    </row>
    <row r="10" spans="1:6" s="3" customFormat="1" ht="17.25" customHeight="1">
      <c r="A10" s="8" t="s">
        <v>62</v>
      </c>
      <c r="B10" s="68">
        <f>B11+B15+B17</f>
        <v>391790</v>
      </c>
      <c r="C10" s="61">
        <f>C11+C15+C17</f>
        <v>184656.85</v>
      </c>
      <c r="D10" s="10">
        <f>D11+D15+D16+D17</f>
        <v>211158.642</v>
      </c>
      <c r="E10" s="80">
        <f t="shared" si="0"/>
        <v>53.89587329947165</v>
      </c>
      <c r="F10" s="9">
        <f t="shared" si="1"/>
        <v>114.35191383368664</v>
      </c>
    </row>
    <row r="11" spans="1:6" s="47" customFormat="1" ht="15">
      <c r="A11" s="20" t="s">
        <v>67</v>
      </c>
      <c r="B11" s="76">
        <f>SUM(B12:B14)</f>
        <v>245165</v>
      </c>
      <c r="C11" s="77">
        <f>C12+C13+C14</f>
        <v>112438</v>
      </c>
      <c r="D11" s="40">
        <f>D12+D13+D14</f>
        <v>121862.59199999999</v>
      </c>
      <c r="E11" s="80">
        <f t="shared" si="0"/>
        <v>49.70635775906022</v>
      </c>
      <c r="F11" s="78">
        <f t="shared" si="1"/>
        <v>108.38203454348174</v>
      </c>
    </row>
    <row r="12" spans="1:6" s="47" customFormat="1" ht="30">
      <c r="A12" s="21" t="s">
        <v>26</v>
      </c>
      <c r="B12" s="76">
        <v>15570</v>
      </c>
      <c r="C12" s="77">
        <v>6950</v>
      </c>
      <c r="D12" s="51">
        <v>10183.811</v>
      </c>
      <c r="E12" s="80">
        <f t="shared" si="0"/>
        <v>65.40662170841361</v>
      </c>
      <c r="F12" s="78">
        <f t="shared" si="1"/>
        <v>146.52965467625899</v>
      </c>
    </row>
    <row r="13" spans="1:6" s="47" customFormat="1" ht="15">
      <c r="A13" s="22" t="s">
        <v>69</v>
      </c>
      <c r="B13" s="76">
        <v>224600</v>
      </c>
      <c r="C13" s="77">
        <v>105050</v>
      </c>
      <c r="D13" s="51">
        <v>111214.953</v>
      </c>
      <c r="E13" s="80">
        <f t="shared" si="0"/>
        <v>49.516898040961706</v>
      </c>
      <c r="F13" s="78">
        <f t="shared" si="1"/>
        <v>105.86858924321751</v>
      </c>
    </row>
    <row r="14" spans="1:6" s="47" customFormat="1" ht="15">
      <c r="A14" s="20" t="s">
        <v>19</v>
      </c>
      <c r="B14" s="76">
        <v>4995</v>
      </c>
      <c r="C14" s="77">
        <v>438</v>
      </c>
      <c r="D14" s="51">
        <v>463.828</v>
      </c>
      <c r="E14" s="80">
        <f t="shared" si="0"/>
        <v>9.285845845845845</v>
      </c>
      <c r="F14" s="78">
        <f t="shared" si="1"/>
        <v>105.89680365296803</v>
      </c>
    </row>
    <row r="15" spans="1:6" s="47" customFormat="1" ht="15">
      <c r="A15" s="23" t="s">
        <v>2</v>
      </c>
      <c r="B15" s="76">
        <v>195</v>
      </c>
      <c r="C15" s="77">
        <v>88.85</v>
      </c>
      <c r="D15" s="51">
        <v>114.147</v>
      </c>
      <c r="E15" s="80">
        <f t="shared" si="0"/>
        <v>58.536923076923074</v>
      </c>
      <c r="F15" s="78">
        <f t="shared" si="1"/>
        <v>128.47158131682613</v>
      </c>
    </row>
    <row r="16" spans="1:6" s="47" customFormat="1" ht="60">
      <c r="A16" s="23" t="s">
        <v>71</v>
      </c>
      <c r="B16" s="76"/>
      <c r="C16" s="77"/>
      <c r="D16" s="51">
        <v>-90.504</v>
      </c>
      <c r="E16" s="80"/>
      <c r="F16" s="78"/>
    </row>
    <row r="17" spans="1:6" s="47" customFormat="1" ht="15">
      <c r="A17" s="23" t="s">
        <v>21</v>
      </c>
      <c r="B17" s="76">
        <v>146430</v>
      </c>
      <c r="C17" s="77">
        <v>72130</v>
      </c>
      <c r="D17" s="51">
        <v>89272.407</v>
      </c>
      <c r="E17" s="80">
        <f t="shared" si="0"/>
        <v>60.96592706412621</v>
      </c>
      <c r="F17" s="78">
        <f t="shared" si="1"/>
        <v>123.76598779980593</v>
      </c>
    </row>
    <row r="18" spans="1:6" ht="16.5" customHeight="1">
      <c r="A18" s="18" t="s">
        <v>13</v>
      </c>
      <c r="B18" s="59">
        <v>150</v>
      </c>
      <c r="C18" s="61">
        <v>72</v>
      </c>
      <c r="D18" s="50">
        <v>-132.301</v>
      </c>
      <c r="E18" s="80"/>
      <c r="F18" s="9"/>
    </row>
    <row r="19" spans="1:6" ht="28.5" customHeight="1">
      <c r="A19" s="24" t="s">
        <v>3</v>
      </c>
      <c r="B19" s="59">
        <v>14210</v>
      </c>
      <c r="C19" s="61">
        <v>6690</v>
      </c>
      <c r="D19" s="50">
        <v>6321.921</v>
      </c>
      <c r="E19" s="80">
        <f t="shared" si="0"/>
        <v>44.489239971850814</v>
      </c>
      <c r="F19" s="9">
        <f t="shared" si="1"/>
        <v>94.49807174887893</v>
      </c>
    </row>
    <row r="20" spans="1:6" ht="77.25" customHeight="1">
      <c r="A20" s="24" t="s">
        <v>28</v>
      </c>
      <c r="B20" s="59">
        <v>7400</v>
      </c>
      <c r="C20" s="61">
        <v>3614</v>
      </c>
      <c r="D20" s="50">
        <v>4583.778</v>
      </c>
      <c r="E20" s="80">
        <f t="shared" si="0"/>
        <v>61.94294594594595</v>
      </c>
      <c r="F20" s="9">
        <f t="shared" si="1"/>
        <v>126.83392363032651</v>
      </c>
    </row>
    <row r="21" spans="1:6" ht="15" customHeight="1">
      <c r="A21" s="24" t="s">
        <v>4</v>
      </c>
      <c r="B21" s="59">
        <v>5800</v>
      </c>
      <c r="C21" s="61">
        <v>3002</v>
      </c>
      <c r="D21" s="50">
        <v>2576.719</v>
      </c>
      <c r="E21" s="80">
        <f t="shared" si="0"/>
        <v>44.426189655172415</v>
      </c>
      <c r="F21" s="9">
        <f t="shared" si="1"/>
        <v>85.83341105929381</v>
      </c>
    </row>
    <row r="22" spans="1:6" ht="33.75" customHeight="1">
      <c r="A22" s="24" t="s">
        <v>82</v>
      </c>
      <c r="B22" s="59"/>
      <c r="C22" s="61"/>
      <c r="D22" s="50">
        <v>11704.918</v>
      </c>
      <c r="E22" s="80"/>
      <c r="F22" s="9"/>
    </row>
    <row r="23" spans="1:6" ht="15" customHeight="1">
      <c r="A23" s="25" t="s">
        <v>20</v>
      </c>
      <c r="B23" s="59">
        <v>3430</v>
      </c>
      <c r="C23" s="61">
        <v>1670</v>
      </c>
      <c r="D23" s="66">
        <v>2555.639</v>
      </c>
      <c r="E23" s="80">
        <f t="shared" si="0"/>
        <v>74.50842565597668</v>
      </c>
      <c r="F23" s="9">
        <f t="shared" si="1"/>
        <v>153.0322754491018</v>
      </c>
    </row>
    <row r="24" spans="1:6" s="2" customFormat="1" ht="16.5" customHeight="1">
      <c r="A24" s="26" t="s">
        <v>14</v>
      </c>
      <c r="B24" s="49">
        <f>B7+B8+B9+B10++B18+B19+B20+B21+B23+B22</f>
        <v>1423180</v>
      </c>
      <c r="C24" s="49">
        <f>C7+C8+C9+C10++C18+C19+C20+C21+C23+C22</f>
        <v>662498.05</v>
      </c>
      <c r="D24" s="49">
        <f>D7+D8+D9+D10+D18+D19+D20+D21+D23+D22</f>
        <v>752446.65</v>
      </c>
      <c r="E24" s="81">
        <f t="shared" si="0"/>
        <v>52.87079989881814</v>
      </c>
      <c r="F24" s="60">
        <f t="shared" si="1"/>
        <v>113.5771871328527</v>
      </c>
    </row>
    <row r="25" spans="1:6" s="2" customFormat="1" ht="15" customHeight="1">
      <c r="A25" s="41" t="s">
        <v>68</v>
      </c>
      <c r="B25" s="59">
        <f>SUM(B26:B32)</f>
        <v>1282549.527</v>
      </c>
      <c r="C25" s="61">
        <f>SUM(C26:C32)</f>
        <v>705062.3840000001</v>
      </c>
      <c r="D25" s="61">
        <f>SUM(D26:D32)</f>
        <v>704691.501</v>
      </c>
      <c r="E25" s="80">
        <f t="shared" si="0"/>
        <v>54.944583906115305</v>
      </c>
      <c r="F25" s="9">
        <f t="shared" si="1"/>
        <v>99.94739713698866</v>
      </c>
    </row>
    <row r="26" spans="1:6" s="2" customFormat="1" ht="135.75" customHeight="1">
      <c r="A26" s="42" t="s">
        <v>22</v>
      </c>
      <c r="B26" s="76">
        <v>424514.7</v>
      </c>
      <c r="C26" s="79">
        <v>218853.909</v>
      </c>
      <c r="D26" s="57">
        <v>218853.909</v>
      </c>
      <c r="E26" s="80">
        <f t="shared" si="0"/>
        <v>51.55390590714527</v>
      </c>
      <c r="F26" s="78">
        <f t="shared" si="1"/>
        <v>100</v>
      </c>
    </row>
    <row r="27" spans="1:6" s="2" customFormat="1" ht="137.25" customHeight="1">
      <c r="A27" s="42" t="s">
        <v>15</v>
      </c>
      <c r="B27" s="76">
        <v>214793.2</v>
      </c>
      <c r="C27" s="79">
        <v>147519.3</v>
      </c>
      <c r="D27" s="57">
        <v>147510.933</v>
      </c>
      <c r="E27" s="80">
        <f t="shared" si="0"/>
        <v>68.67579280908333</v>
      </c>
      <c r="F27" s="78">
        <f t="shared" si="1"/>
        <v>99.99432819976775</v>
      </c>
    </row>
    <row r="28" spans="1:6" s="2" customFormat="1" ht="93" customHeight="1">
      <c r="A28" s="42" t="s">
        <v>23</v>
      </c>
      <c r="B28" s="76">
        <v>291.9</v>
      </c>
      <c r="C28" s="77">
        <v>241.459</v>
      </c>
      <c r="D28" s="57">
        <v>241.459</v>
      </c>
      <c r="E28" s="80">
        <f t="shared" si="0"/>
        <v>82.71976704350806</v>
      </c>
      <c r="F28" s="78">
        <f t="shared" si="1"/>
        <v>100</v>
      </c>
    </row>
    <row r="29" spans="1:6" s="2" customFormat="1" ht="43.5" customHeight="1">
      <c r="A29" s="42" t="s">
        <v>5</v>
      </c>
      <c r="B29" s="76">
        <v>308428.4</v>
      </c>
      <c r="C29" s="77">
        <v>174698.9</v>
      </c>
      <c r="D29" s="57">
        <v>174698.9</v>
      </c>
      <c r="E29" s="80">
        <f t="shared" si="0"/>
        <v>56.64163870771952</v>
      </c>
      <c r="F29" s="78">
        <f t="shared" si="1"/>
        <v>100</v>
      </c>
    </row>
    <row r="30" spans="1:6" s="2" customFormat="1" ht="47.25" customHeight="1">
      <c r="A30" s="42" t="s">
        <v>6</v>
      </c>
      <c r="B30" s="76">
        <v>329161.333</v>
      </c>
      <c r="C30" s="77">
        <v>160064.052</v>
      </c>
      <c r="D30" s="57">
        <v>160038.795</v>
      </c>
      <c r="E30" s="80">
        <f t="shared" si="0"/>
        <v>48.6201685785493</v>
      </c>
      <c r="F30" s="78">
        <f t="shared" si="1"/>
        <v>99.98422069185155</v>
      </c>
    </row>
    <row r="31" spans="1:6" s="2" customFormat="1" ht="150" customHeight="1">
      <c r="A31" s="43" t="s">
        <v>24</v>
      </c>
      <c r="B31" s="76">
        <v>3174.2</v>
      </c>
      <c r="C31" s="77">
        <v>1487.3</v>
      </c>
      <c r="D31" s="57">
        <v>1350.714</v>
      </c>
      <c r="E31" s="80">
        <f t="shared" si="0"/>
        <v>42.55289521769265</v>
      </c>
      <c r="F31" s="78">
        <f t="shared" si="1"/>
        <v>90.8165131446245</v>
      </c>
    </row>
    <row r="32" spans="1:6" s="2" customFormat="1" ht="16.5" customHeight="1">
      <c r="A32" s="44" t="s">
        <v>7</v>
      </c>
      <c r="B32" s="76">
        <v>2185.794</v>
      </c>
      <c r="C32" s="79">
        <v>2197.464</v>
      </c>
      <c r="D32" s="57">
        <v>1996.791</v>
      </c>
      <c r="E32" s="80">
        <f t="shared" si="0"/>
        <v>91.35311927839494</v>
      </c>
      <c r="F32" s="78">
        <f t="shared" si="1"/>
        <v>90.86797326372582</v>
      </c>
    </row>
    <row r="33" spans="1:6" s="54" customFormat="1" ht="20.25" customHeight="1">
      <c r="A33" s="48" t="s">
        <v>16</v>
      </c>
      <c r="B33" s="49">
        <f>B24+B25</f>
        <v>2705729.527</v>
      </c>
      <c r="C33" s="62">
        <f>C24+C25</f>
        <v>1367560.4340000001</v>
      </c>
      <c r="D33" s="11">
        <f>D24+D25</f>
        <v>1457138.151</v>
      </c>
      <c r="E33" s="81">
        <f t="shared" si="0"/>
        <v>53.85379937127767</v>
      </c>
      <c r="F33" s="60">
        <f t="shared" si="1"/>
        <v>106.55018343416039</v>
      </c>
    </row>
    <row r="34" spans="1:6" s="2" customFormat="1" ht="16.5" customHeight="1">
      <c r="A34" s="27" t="s">
        <v>17</v>
      </c>
      <c r="B34" s="59"/>
      <c r="C34" s="62"/>
      <c r="D34" s="58"/>
      <c r="E34" s="80"/>
      <c r="F34" s="9"/>
    </row>
    <row r="35" spans="1:6" ht="16.5" customHeight="1">
      <c r="A35" s="24" t="s">
        <v>73</v>
      </c>
      <c r="B35" s="59">
        <v>620</v>
      </c>
      <c r="C35" s="61">
        <v>398.7</v>
      </c>
      <c r="D35" s="58">
        <v>360.336</v>
      </c>
      <c r="E35" s="80">
        <f t="shared" si="0"/>
        <v>58.11870967741935</v>
      </c>
      <c r="F35" s="9">
        <f>D35/C35*100</f>
        <v>90.37772761474794</v>
      </c>
    </row>
    <row r="36" spans="1:6" ht="35.25" customHeight="1">
      <c r="A36" s="24" t="s">
        <v>96</v>
      </c>
      <c r="B36" s="59"/>
      <c r="C36" s="61"/>
      <c r="D36" s="58">
        <v>1.041</v>
      </c>
      <c r="E36" s="80"/>
      <c r="F36" s="9"/>
    </row>
    <row r="37" spans="1:6" ht="29.25" customHeight="1">
      <c r="A37" s="39" t="s">
        <v>25</v>
      </c>
      <c r="B37" s="59">
        <v>1500</v>
      </c>
      <c r="C37" s="61">
        <v>536.4</v>
      </c>
      <c r="D37" s="59">
        <v>144.975</v>
      </c>
      <c r="E37" s="80">
        <f t="shared" si="0"/>
        <v>9.665</v>
      </c>
      <c r="F37" s="9">
        <f>D37/C37*100</f>
        <v>27.027404921700228</v>
      </c>
    </row>
    <row r="38" spans="1:6" ht="29.25" customHeight="1">
      <c r="A38" s="39" t="s">
        <v>64</v>
      </c>
      <c r="B38" s="59">
        <v>70</v>
      </c>
      <c r="C38" s="61">
        <v>39.6</v>
      </c>
      <c r="D38" s="59">
        <v>39.409</v>
      </c>
      <c r="E38" s="80">
        <f t="shared" si="0"/>
        <v>56.29857142857143</v>
      </c>
      <c r="F38" s="9">
        <f>D38/C38*100</f>
        <v>99.51767676767676</v>
      </c>
    </row>
    <row r="39" spans="1:6" s="38" customFormat="1" ht="32.25" customHeight="1">
      <c r="A39" s="39" t="s">
        <v>8</v>
      </c>
      <c r="B39" s="59">
        <v>165</v>
      </c>
      <c r="C39" s="61">
        <v>150</v>
      </c>
      <c r="D39" s="59">
        <v>876.509</v>
      </c>
      <c r="E39" s="89" t="s">
        <v>91</v>
      </c>
      <c r="F39" s="9" t="s">
        <v>88</v>
      </c>
    </row>
    <row r="40" spans="1:6" s="38" customFormat="1" ht="33.75" customHeight="1">
      <c r="A40" s="67" t="s">
        <v>76</v>
      </c>
      <c r="B40" s="59">
        <v>2300</v>
      </c>
      <c r="C40" s="61">
        <v>460</v>
      </c>
      <c r="D40" s="59">
        <v>460.6</v>
      </c>
      <c r="E40" s="80">
        <f t="shared" si="0"/>
        <v>20.02608695652174</v>
      </c>
      <c r="F40" s="9">
        <f>D40/C40*100</f>
        <v>100.1304347826087</v>
      </c>
    </row>
    <row r="41" spans="1:6" s="38" customFormat="1" ht="15.75" customHeight="1">
      <c r="A41" s="39" t="s">
        <v>80</v>
      </c>
      <c r="B41" s="29"/>
      <c r="C41" s="24"/>
      <c r="D41" s="39">
        <v>57.559</v>
      </c>
      <c r="E41" s="80"/>
      <c r="F41" s="9"/>
    </row>
    <row r="42" spans="1:6" s="38" customFormat="1" ht="47.25" customHeight="1">
      <c r="A42" s="24" t="s">
        <v>83</v>
      </c>
      <c r="B42" s="59"/>
      <c r="C42" s="61"/>
      <c r="D42" s="59">
        <v>-31.347</v>
      </c>
      <c r="E42" s="80"/>
      <c r="F42" s="9"/>
    </row>
    <row r="43" spans="1:6" s="38" customFormat="1" ht="25.5" customHeight="1">
      <c r="A43" s="27" t="s">
        <v>9</v>
      </c>
      <c r="B43" s="49">
        <f>SUM(B35:B40)</f>
        <v>4655</v>
      </c>
      <c r="C43" s="49">
        <f>SUM(C35:C40)</f>
        <v>1584.6999999999998</v>
      </c>
      <c r="D43" s="49">
        <f>SUM(D35:D42)</f>
        <v>1909.0819999999999</v>
      </c>
      <c r="E43" s="81">
        <f t="shared" si="0"/>
        <v>41.011428571428574</v>
      </c>
      <c r="F43" s="74">
        <f>D43/C43*100</f>
        <v>120.46961570013252</v>
      </c>
    </row>
    <row r="44" spans="1:6" s="83" customFormat="1" ht="18.75" customHeight="1">
      <c r="A44" s="48" t="s">
        <v>10</v>
      </c>
      <c r="B44" s="49">
        <f>B33+B43</f>
        <v>2710384.527</v>
      </c>
      <c r="C44" s="49">
        <f>C33+C43</f>
        <v>1369145.134</v>
      </c>
      <c r="D44" s="49">
        <f>D33+D43</f>
        <v>1459047.233</v>
      </c>
      <c r="E44" s="81">
        <f t="shared" si="0"/>
        <v>53.83174300419109</v>
      </c>
      <c r="F44" s="74">
        <f>D44/C44*100</f>
        <v>106.56629430784655</v>
      </c>
    </row>
    <row r="45" spans="1:6" ht="45">
      <c r="A45" s="84" t="s">
        <v>87</v>
      </c>
      <c r="B45" s="86">
        <v>705.5</v>
      </c>
      <c r="C45" s="61">
        <v>405.5</v>
      </c>
      <c r="D45" s="61">
        <v>643.461</v>
      </c>
      <c r="E45" s="87">
        <f t="shared" si="0"/>
        <v>91.20637845499647</v>
      </c>
      <c r="F45" s="88">
        <f>D45/C45*100</f>
        <v>158.68335388409372</v>
      </c>
    </row>
    <row r="46" spans="1:6" ht="14.25">
      <c r="A46" s="56" t="s">
        <v>18</v>
      </c>
      <c r="B46" s="49">
        <f>B44+B45</f>
        <v>2711090.027</v>
      </c>
      <c r="C46" s="63">
        <f>C44+C45</f>
        <v>1369550.634</v>
      </c>
      <c r="D46" s="49">
        <f>D44+D45</f>
        <v>1459690.694</v>
      </c>
      <c r="E46" s="81">
        <f t="shared" si="0"/>
        <v>53.841468909656385</v>
      </c>
      <c r="F46" s="60">
        <f>D46/C46*100</f>
        <v>106.58172525806737</v>
      </c>
    </row>
    <row r="47" spans="3:6" ht="14.25">
      <c r="C47" s="34"/>
      <c r="F47" s="65"/>
    </row>
  </sheetData>
  <sheetProtection/>
  <mergeCells count="7">
    <mergeCell ref="A2:F2"/>
    <mergeCell ref="F4:F5"/>
    <mergeCell ref="A4:A5"/>
    <mergeCell ref="C4:C5"/>
    <mergeCell ref="D4:D5"/>
    <mergeCell ref="B4:B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2016-06-29T11:49:08Z</cp:lastPrinted>
  <dcterms:created xsi:type="dcterms:W3CDTF">2004-07-02T06:40:36Z</dcterms:created>
  <dcterms:modified xsi:type="dcterms:W3CDTF">2016-06-29T12:04:22Z</dcterms:modified>
  <cp:category/>
  <cp:version/>
  <cp:contentType/>
  <cp:contentStatus/>
</cp:coreProperties>
</file>