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'Укр'!$A$2:$F$60</definedName>
  </definedNames>
  <calcPr fullCalcOnLoad="1"/>
</workbook>
</file>

<file path=xl/sharedStrings.xml><?xml version="1.0" encoding="utf-8"?>
<sst xmlns="http://schemas.openxmlformats.org/spreadsheetml/2006/main" count="134" uniqueCount="128">
  <si>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</si>
  <si>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</si>
  <si>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</si>
  <si>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</si>
  <si>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</si>
  <si>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</si>
  <si>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</si>
  <si>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</si>
  <si>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</si>
  <si>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</si>
  <si>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</si>
  <si>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</si>
  <si>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</si>
  <si>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</si>
  <si>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</si>
  <si>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</si>
  <si>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</si>
  <si>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</si>
  <si>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</si>
  <si>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</si>
  <si>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</si>
  <si>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</si>
  <si>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</si>
  <si>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</si>
  <si>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</si>
  <si>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</si>
  <si>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</si>
  <si>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</si>
  <si>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</si>
  <si>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</si>
  <si>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</si>
  <si>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</si>
  <si>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</si>
  <si>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</si>
  <si>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</si>
  <si>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</si>
  <si>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</si>
  <si>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</si>
  <si>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</si>
  <si>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</si>
  <si>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</si>
  <si>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</si>
  <si>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</si>
  <si>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</si>
  <si>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</si>
  <si>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</si>
  <si>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</si>
  <si>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</si>
  <si>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</si>
  <si>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</si>
  <si>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</si>
  <si>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</si>
  <si>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</si>
  <si>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</si>
  <si>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</si>
  <si>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</si>
  <si>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</si>
  <si>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</si>
  <si>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</si>
  <si>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</si>
  <si>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</si>
  <si>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</si>
  <si>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</si>
  <si>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</si>
  <si>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</si>
  <si>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</si>
  <si>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</si>
  <si>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</si>
  <si>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</si>
  <si>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</si>
  <si>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</si>
  <si>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</si>
  <si>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</si>
  <si>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</si>
  <si>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</si>
  <si>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</si>
  <si>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</si>
  <si>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</si>
  <si>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</si>
  <si>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</si>
  <si>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</si>
  <si>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</si>
  <si>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</si>
  <si>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</si>
  <si>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</si>
  <si>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</si>
  <si>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</si>
  <si>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</si>
  <si>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</si>
  <si>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</si>
  <si>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</si>
  <si>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</si>
  <si>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</si>
  <si>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</si>
  <si>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</si>
  <si>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</si>
  <si>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</si>
  <si>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</si>
  <si>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</si>
  <si>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</si>
  <si>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</si>
  <si>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</si>
  <si>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</si>
  <si>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</si>
  <si>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</si>
  <si>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</si>
  <si>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</si>
  <si>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</si>
  <si>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</si>
  <si>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</si>
  <si>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</si>
  <si>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</si>
  <si>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>в 3,9 р.б.</t>
  </si>
  <si>
    <t>План на           січень - жовтень з урахуванням змін, 
тис. грн.</t>
  </si>
  <si>
    <t>План на
январь - октябрь с учетом изменений, тыс. грн.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</si>
  <si>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</si>
  <si>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лиц из их числа за счет соответствующей субвенции из государственного бюджета</t>
  </si>
  <si>
    <t>в 3,0 р.б.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</si>
  <si>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</si>
  <si>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Субвенция из местного бюджета на погашение разницы между фактической стоимостью тепловой энергии, услуг по централизованному отоплению, снабжению горячей воды, централизованного водоснабжения и водоотведения, снабжения холодной воды и водоотведения (с использованием внутридомовых систем), которые производились, транспортировались и поставлялись населению, бюджетным учреждениям и организациям и / или другим предприятиям теплоснабжения, централизованного водоснабжения и водоотведения, которые предоставляют такие услуги, и тарифами, которые утверждались и / или согласовывались органами государственной власти или местного самоуправления, за счет соответствующей субвенции из государственного бюджета</t>
  </si>
  <si>
    <t>Надходження коштів від відшкодування втрат сільськогосподарського і лісогосподарського виробництва</t>
  </si>
  <si>
    <t>Поступление средств от возмещения потерь сельскохозяйственного и лесохозяйственного производства</t>
  </si>
  <si>
    <t>в 4,0 р.б.</t>
  </si>
  <si>
    <t>в 2,1 р.б.</t>
  </si>
  <si>
    <t xml:space="preserve">Надійшло з
 01 січня по 
31 жовтня,            тис. грн. </t>
  </si>
  <si>
    <t xml:space="preserve">Поступило          с 01 января
по 31 октября,
тыс. грн. </t>
  </si>
  <si>
    <t>Щомісячна інформація про надходження до міського бюджету м. Миколаєва за  
2018 рік (без власних надходжень бюджетних установ)</t>
  </si>
  <si>
    <t>Ежемесячная информация о поступлениях в городской бюджет г. Николаева 
за 2018 год (без собственных поступлений бюджетных учреждений 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</si>
</sst>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0" t="s">
        <v>126</v>
      </c>
      <c r="B2" s="120"/>
      <c r="C2" s="120"/>
      <c r="D2" s="120"/>
      <c r="E2" s="120"/>
      <c r="F2" s="120"/>
    </row>
    <row r="3" spans="1:6" ht="1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113</v>
      </c>
      <c r="D4" s="72" t="s">
        <v>124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5" t="s">
        <v>22</v>
      </c>
      <c r="B7" s="44">
        <v>1525950</v>
      </c>
      <c r="C7" s="45">
        <v>1211799.6</v>
      </c>
      <c r="D7" s="46">
        <v>1283083.837</v>
      </c>
      <c r="E7" s="47">
        <f>D7/B7*100</f>
        <v>84.08426468757169</v>
      </c>
      <c r="F7" s="48">
        <f>D7/C7*100</f>
        <v>105.88251035897353</v>
      </c>
    </row>
    <row r="8" spans="1:6" ht="15">
      <c r="A8" s="57" t="s">
        <v>49</v>
      </c>
      <c r="B8" s="49">
        <v>2250</v>
      </c>
      <c r="C8" s="45">
        <v>1507</v>
      </c>
      <c r="D8" s="46">
        <v>1584.396</v>
      </c>
      <c r="E8" s="47">
        <f aca="true" t="shared" si="0" ref="E8:E60">D8/B8*100</f>
        <v>70.41760000000001</v>
      </c>
      <c r="F8" s="48">
        <f aca="true" t="shared" si="1" ref="F8:F60">D8/C8*100</f>
        <v>105.13576642335767</v>
      </c>
    </row>
    <row r="9" spans="1:6" ht="15">
      <c r="A9" s="56" t="s">
        <v>64</v>
      </c>
      <c r="B9" s="49">
        <v>173790</v>
      </c>
      <c r="C9" s="45">
        <v>142730</v>
      </c>
      <c r="D9" s="46">
        <v>178132.772</v>
      </c>
      <c r="E9" s="47">
        <f t="shared" si="0"/>
        <v>102.49886184475517</v>
      </c>
      <c r="F9" s="48">
        <f t="shared" si="1"/>
        <v>124.80401597421704</v>
      </c>
    </row>
    <row r="10" spans="1:6" ht="15">
      <c r="A10" s="57" t="s">
        <v>43</v>
      </c>
      <c r="B10" s="50">
        <f>B11+B15+B17</f>
        <v>600950</v>
      </c>
      <c r="C10" s="50">
        <f>C11+C15+C17</f>
        <v>500699.2</v>
      </c>
      <c r="D10" s="50">
        <f>D11+D15+D16+D17</f>
        <v>498177.903</v>
      </c>
      <c r="E10" s="47">
        <f t="shared" si="0"/>
        <v>82.8983947083784</v>
      </c>
      <c r="F10" s="48">
        <f t="shared" si="1"/>
        <v>99.49644477163135</v>
      </c>
    </row>
    <row r="11" spans="1:6" s="12" customFormat="1" ht="15">
      <c r="A11" s="51" t="s">
        <v>23</v>
      </c>
      <c r="B11" s="52">
        <f>SUM(B12:B14)</f>
        <v>323020</v>
      </c>
      <c r="C11" s="53">
        <f>SUM(C12:C14)</f>
        <v>270320.7</v>
      </c>
      <c r="D11" s="53">
        <f>SUM(D12:D14)</f>
        <v>248574.014</v>
      </c>
      <c r="E11" s="47">
        <f t="shared" si="0"/>
        <v>76.95313417125874</v>
      </c>
      <c r="F11" s="48">
        <f t="shared" si="1"/>
        <v>91.95522725414665</v>
      </c>
    </row>
    <row r="12" spans="1:6" s="12" customFormat="1" ht="30.75">
      <c r="A12" s="51" t="s">
        <v>45</v>
      </c>
      <c r="B12" s="52">
        <v>27890</v>
      </c>
      <c r="C12" s="53">
        <v>26322.3</v>
      </c>
      <c r="D12" s="54">
        <v>29476.333</v>
      </c>
      <c r="E12" s="47">
        <f t="shared" si="0"/>
        <v>105.68782000717103</v>
      </c>
      <c r="F12" s="48">
        <f t="shared" si="1"/>
        <v>111.98236096389753</v>
      </c>
    </row>
    <row r="13" spans="1:6" s="12" customFormat="1" ht="15">
      <c r="A13" s="51" t="s">
        <v>24</v>
      </c>
      <c r="B13" s="52">
        <v>291730</v>
      </c>
      <c r="C13" s="53">
        <v>241225</v>
      </c>
      <c r="D13" s="54">
        <v>215265.951</v>
      </c>
      <c r="E13" s="47">
        <f t="shared" si="0"/>
        <v>73.78944606314057</v>
      </c>
      <c r="F13" s="48">
        <f t="shared" si="1"/>
        <v>89.23865727018344</v>
      </c>
    </row>
    <row r="14" spans="1:6" s="12" customFormat="1" ht="15">
      <c r="A14" s="51" t="s">
        <v>25</v>
      </c>
      <c r="B14" s="52">
        <v>3400</v>
      </c>
      <c r="C14" s="53">
        <v>2773.4</v>
      </c>
      <c r="D14" s="79">
        <v>3831.73</v>
      </c>
      <c r="E14" s="47">
        <f t="shared" si="0"/>
        <v>112.69794117647058</v>
      </c>
      <c r="F14" s="48">
        <f t="shared" si="1"/>
        <v>138.16002019182233</v>
      </c>
    </row>
    <row r="15" spans="1:6" s="12" customFormat="1" ht="15">
      <c r="A15" s="55" t="s">
        <v>26</v>
      </c>
      <c r="B15" s="52">
        <v>350</v>
      </c>
      <c r="C15" s="53">
        <v>268.5</v>
      </c>
      <c r="D15" s="54">
        <v>389.194</v>
      </c>
      <c r="E15" s="47">
        <f t="shared" si="0"/>
        <v>111.19828571428572</v>
      </c>
      <c r="F15" s="48">
        <f t="shared" si="1"/>
        <v>144.95121042830542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230110</v>
      </c>
      <c r="D17" s="54">
        <v>249221.901</v>
      </c>
      <c r="E17" s="47">
        <f t="shared" si="0"/>
        <v>89.78381043302832</v>
      </c>
      <c r="F17" s="48">
        <f t="shared" si="1"/>
        <v>108.30554995436965</v>
      </c>
    </row>
    <row r="18" spans="1:6" s="12" customFormat="1" ht="30.75">
      <c r="A18" s="56" t="s">
        <v>88</v>
      </c>
      <c r="B18" s="52"/>
      <c r="C18" s="53"/>
      <c r="D18" s="46">
        <v>15123.288</v>
      </c>
      <c r="E18" s="47"/>
      <c r="F18" s="48"/>
    </row>
    <row r="19" spans="1:6" ht="15">
      <c r="A19" s="56" t="s">
        <v>28</v>
      </c>
      <c r="B19" s="49">
        <v>500</v>
      </c>
      <c r="C19" s="45">
        <v>380.7</v>
      </c>
      <c r="D19" s="44">
        <v>575.683</v>
      </c>
      <c r="E19" s="47">
        <f t="shared" si="0"/>
        <v>115.13659999999999</v>
      </c>
      <c r="F19" s="48">
        <f t="shared" si="1"/>
        <v>151.21696874179145</v>
      </c>
    </row>
    <row r="20" spans="1:6" ht="15">
      <c r="A20" s="56" t="s">
        <v>60</v>
      </c>
      <c r="B20" s="49">
        <v>30390</v>
      </c>
      <c r="C20" s="45">
        <v>24569.2</v>
      </c>
      <c r="D20" s="46">
        <v>26194.138</v>
      </c>
      <c r="E20" s="47">
        <f t="shared" si="0"/>
        <v>86.19328068443566</v>
      </c>
      <c r="F20" s="48">
        <f t="shared" si="1"/>
        <v>106.61371961643032</v>
      </c>
    </row>
    <row r="21" spans="1:6" ht="61.5">
      <c r="A21" s="56" t="s">
        <v>29</v>
      </c>
      <c r="B21" s="49">
        <v>10000</v>
      </c>
      <c r="C21" s="45">
        <v>8296</v>
      </c>
      <c r="D21" s="46">
        <v>8586.555</v>
      </c>
      <c r="E21" s="47">
        <f t="shared" si="0"/>
        <v>85.86555</v>
      </c>
      <c r="F21" s="48">
        <f t="shared" si="1"/>
        <v>103.50235053037609</v>
      </c>
    </row>
    <row r="22" spans="1:6" ht="15">
      <c r="A22" s="56" t="s">
        <v>30</v>
      </c>
      <c r="B22" s="49">
        <v>650</v>
      </c>
      <c r="C22" s="45">
        <v>533.55</v>
      </c>
      <c r="D22" s="46">
        <v>443.62</v>
      </c>
      <c r="E22" s="47">
        <f t="shared" si="0"/>
        <v>68.24923076923078</v>
      </c>
      <c r="F22" s="48">
        <f t="shared" si="1"/>
        <v>83.1449723549808</v>
      </c>
    </row>
    <row r="23" spans="1:6" ht="15">
      <c r="A23" s="57" t="s">
        <v>31</v>
      </c>
      <c r="B23" s="49">
        <v>4000</v>
      </c>
      <c r="C23" s="45">
        <v>3340</v>
      </c>
      <c r="D23" s="44">
        <v>7080.646</v>
      </c>
      <c r="E23" s="47">
        <f t="shared" si="0"/>
        <v>177.01614999999998</v>
      </c>
      <c r="F23" s="48" t="s">
        <v>123</v>
      </c>
    </row>
    <row r="24" spans="1:6" s="10" customFormat="1" ht="15">
      <c r="A24" s="58" t="s">
        <v>32</v>
      </c>
      <c r="B24" s="59">
        <f>B7+B8+B9+B10+B19+B20+B21+B22+B23</f>
        <v>2348480</v>
      </c>
      <c r="C24" s="59">
        <f>C7+C8+C9+C10+C19+C20+C21+C22+C23</f>
        <v>1893855.25</v>
      </c>
      <c r="D24" s="59">
        <f>D7+D8+D9+D10+D18+D19+D20+D21+D22+D23</f>
        <v>2018982.8379999998</v>
      </c>
      <c r="E24" s="81">
        <f t="shared" si="0"/>
        <v>85.96976929758821</v>
      </c>
      <c r="F24" s="82">
        <f t="shared" si="1"/>
        <v>106.60703018353699</v>
      </c>
    </row>
    <row r="25" spans="1:6" ht="15">
      <c r="A25" s="57" t="s">
        <v>33</v>
      </c>
      <c r="B25" s="49">
        <f>SUM(B26:B43)</f>
        <v>2107690.2090000003</v>
      </c>
      <c r="C25" s="45">
        <f>SUM(C26:C43)</f>
        <v>1760666.4690000003</v>
      </c>
      <c r="D25" s="45">
        <f>SUM(D26:D43)</f>
        <v>1695168.1990000003</v>
      </c>
      <c r="E25" s="47">
        <f t="shared" si="0"/>
        <v>80.42776835805854</v>
      </c>
      <c r="F25" s="48">
        <f t="shared" si="1"/>
        <v>96.27991609125147</v>
      </c>
    </row>
    <row r="26" spans="1:6" ht="66" customHeight="1">
      <c r="A26" s="107" t="s">
        <v>95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346586.1</v>
      </c>
      <c r="D27" s="61">
        <v>346586.1</v>
      </c>
      <c r="E27" s="47">
        <f t="shared" si="0"/>
        <v>84.20000952329124</v>
      </c>
      <c r="F27" s="48">
        <f t="shared" si="1"/>
        <v>100</v>
      </c>
    </row>
    <row r="28" spans="1:6" ht="34.5" customHeight="1">
      <c r="A28" s="76" t="s">
        <v>35</v>
      </c>
      <c r="B28" s="105">
        <v>461781.9</v>
      </c>
      <c r="C28" s="53">
        <v>384818.3</v>
      </c>
      <c r="D28" s="61">
        <v>384818.3</v>
      </c>
      <c r="E28" s="47">
        <f t="shared" si="0"/>
        <v>83.33334416095563</v>
      </c>
      <c r="F28" s="48">
        <f t="shared" si="1"/>
        <v>100</v>
      </c>
    </row>
    <row r="29" spans="1:6" ht="66" customHeight="1">
      <c r="A29" s="76" t="s">
        <v>103</v>
      </c>
      <c r="B29" s="105">
        <v>9152.012</v>
      </c>
      <c r="C29" s="53">
        <v>6546</v>
      </c>
      <c r="D29" s="61">
        <v>6546</v>
      </c>
      <c r="E29" s="47">
        <f t="shared" si="0"/>
        <v>71.52525586723443</v>
      </c>
      <c r="F29" s="48">
        <f t="shared" si="1"/>
        <v>100</v>
      </c>
    </row>
    <row r="30" spans="1:6" ht="180" customHeight="1">
      <c r="A30" s="108" t="s">
        <v>69</v>
      </c>
      <c r="B30" s="112">
        <v>532770.3</v>
      </c>
      <c r="C30" s="53">
        <v>452888.907</v>
      </c>
      <c r="D30" s="61">
        <v>452888.907</v>
      </c>
      <c r="E30" s="47">
        <f t="shared" si="0"/>
        <v>85.00641026723899</v>
      </c>
      <c r="F30" s="48">
        <f t="shared" si="1"/>
        <v>100</v>
      </c>
    </row>
    <row r="31" spans="1:6" ht="99.75" customHeight="1">
      <c r="A31" s="109" t="s">
        <v>70</v>
      </c>
      <c r="B31" s="113">
        <v>1136.5</v>
      </c>
      <c r="C31" s="53">
        <v>1113.62</v>
      </c>
      <c r="D31" s="61">
        <v>1043.087</v>
      </c>
      <c r="E31" s="47">
        <f t="shared" si="0"/>
        <v>91.78064232292125</v>
      </c>
      <c r="F31" s="48">
        <f t="shared" si="1"/>
        <v>93.66633142364542</v>
      </c>
    </row>
    <row r="32" spans="1:6" ht="286.5" customHeight="1">
      <c r="A32" s="110" t="s">
        <v>71</v>
      </c>
      <c r="B32" s="113">
        <v>599918.8</v>
      </c>
      <c r="C32" s="60">
        <v>489477.8</v>
      </c>
      <c r="D32" s="61">
        <v>424754.886</v>
      </c>
      <c r="E32" s="47">
        <f t="shared" si="0"/>
        <v>70.8020628791763</v>
      </c>
      <c r="F32" s="48">
        <f t="shared" si="1"/>
        <v>86.77715026095157</v>
      </c>
    </row>
    <row r="33" spans="1:6" ht="300" customHeight="1">
      <c r="A33" s="110" t="s">
        <v>99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ht="300" customHeight="1">
      <c r="A34" s="110" t="s">
        <v>109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ht="223.5" customHeight="1">
      <c r="A35" s="110" t="s">
        <v>72</v>
      </c>
      <c r="B35" s="113">
        <v>4499.6</v>
      </c>
      <c r="C35" s="60">
        <v>3720.27</v>
      </c>
      <c r="D35" s="61">
        <v>3709.691</v>
      </c>
      <c r="E35" s="47">
        <f t="shared" si="0"/>
        <v>82.44490621388567</v>
      </c>
      <c r="F35" s="48">
        <f t="shared" si="1"/>
        <v>99.71563891868063</v>
      </c>
    </row>
    <row r="36" spans="1:6" ht="128.25" customHeight="1">
      <c r="A36" s="110" t="s">
        <v>115</v>
      </c>
      <c r="B36" s="113">
        <v>6705.672</v>
      </c>
      <c r="C36" s="60">
        <v>6705.672</v>
      </c>
      <c r="D36" s="61">
        <v>6705.672</v>
      </c>
      <c r="E36" s="47">
        <f t="shared" si="0"/>
        <v>100</v>
      </c>
      <c r="F36" s="48">
        <f t="shared" si="1"/>
        <v>100</v>
      </c>
    </row>
    <row r="37" spans="1:6" ht="52.5" customHeight="1">
      <c r="A37" s="110" t="s">
        <v>92</v>
      </c>
      <c r="B37" s="113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ht="67.5" customHeight="1">
      <c r="A38" s="110" t="s">
        <v>97</v>
      </c>
      <c r="B38" s="113">
        <v>5962.19</v>
      </c>
      <c r="C38" s="60">
        <v>5022.98</v>
      </c>
      <c r="D38" s="61">
        <v>5022.98</v>
      </c>
      <c r="E38" s="47">
        <f t="shared" si="0"/>
        <v>84.24723130259183</v>
      </c>
      <c r="F38" s="48">
        <f t="shared" si="1"/>
        <v>100</v>
      </c>
    </row>
    <row r="39" spans="1:6" ht="82.5" customHeight="1">
      <c r="A39" s="110" t="s">
        <v>98</v>
      </c>
      <c r="B39" s="113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ht="63" customHeight="1">
      <c r="A40" s="110" t="s">
        <v>75</v>
      </c>
      <c r="B40" s="105">
        <v>38867.2</v>
      </c>
      <c r="C40" s="53">
        <v>32226.2</v>
      </c>
      <c r="D40" s="61">
        <v>32226.1</v>
      </c>
      <c r="E40" s="47">
        <f t="shared" si="0"/>
        <v>82.91335624897086</v>
      </c>
      <c r="F40" s="48">
        <f t="shared" si="1"/>
        <v>99.99968969347921</v>
      </c>
    </row>
    <row r="41" spans="1:6" ht="49.5" customHeight="1">
      <c r="A41" s="110" t="s">
        <v>105</v>
      </c>
      <c r="B41" s="105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1.75" customHeight="1">
      <c r="A42" s="110" t="s">
        <v>73</v>
      </c>
      <c r="B42" s="113">
        <v>13174.6</v>
      </c>
      <c r="C42" s="53">
        <v>10979.1</v>
      </c>
      <c r="D42" s="61">
        <v>10979.1</v>
      </c>
      <c r="E42" s="47">
        <f t="shared" si="0"/>
        <v>83.33535743020661</v>
      </c>
      <c r="F42" s="48">
        <f t="shared" si="1"/>
        <v>100</v>
      </c>
    </row>
    <row r="43" spans="1:6" ht="20.25" customHeight="1">
      <c r="A43" s="111" t="s">
        <v>74</v>
      </c>
      <c r="B43" s="105">
        <v>7971.123</v>
      </c>
      <c r="C43" s="53">
        <v>6453.608</v>
      </c>
      <c r="D43" s="61">
        <v>5759.464</v>
      </c>
      <c r="E43" s="47">
        <f t="shared" si="0"/>
        <v>72.25411024268476</v>
      </c>
      <c r="F43" s="48">
        <f t="shared" si="1"/>
        <v>89.2440941563231</v>
      </c>
    </row>
    <row r="44" spans="1:6" s="10" customFormat="1" ht="15">
      <c r="A44" s="102" t="s">
        <v>36</v>
      </c>
      <c r="B44" s="59">
        <f>B24+B25</f>
        <v>4456170.209000001</v>
      </c>
      <c r="C44" s="62">
        <f>C24+C25</f>
        <v>3654521.7190000005</v>
      </c>
      <c r="D44" s="63">
        <f>D24+D25</f>
        <v>3714151.037</v>
      </c>
      <c r="E44" s="81">
        <f t="shared" si="0"/>
        <v>83.3485002322989</v>
      </c>
      <c r="F44" s="82">
        <f t="shared" si="1"/>
        <v>101.63165860227303</v>
      </c>
    </row>
    <row r="45" spans="1:6" ht="15">
      <c r="A45" s="102" t="s">
        <v>37</v>
      </c>
      <c r="B45" s="49"/>
      <c r="C45" s="62"/>
      <c r="D45" s="64"/>
      <c r="E45" s="47"/>
      <c r="F45" s="82"/>
    </row>
    <row r="46" spans="1:6" ht="47.25" customHeight="1">
      <c r="A46" s="106" t="s">
        <v>108</v>
      </c>
      <c r="B46" s="49"/>
      <c r="C46" s="62"/>
      <c r="D46" s="64">
        <v>1.339</v>
      </c>
      <c r="E46" s="47"/>
      <c r="F46" s="82"/>
    </row>
    <row r="47" spans="1:6" ht="48" customHeight="1">
      <c r="A47" s="106" t="s">
        <v>91</v>
      </c>
      <c r="B47" s="49"/>
      <c r="C47" s="62"/>
      <c r="D47" s="64">
        <v>-0.487</v>
      </c>
      <c r="E47" s="47"/>
      <c r="F47" s="82"/>
    </row>
    <row r="48" spans="1:6" ht="15">
      <c r="A48" s="56" t="s">
        <v>27</v>
      </c>
      <c r="B48" s="49">
        <v>535</v>
      </c>
      <c r="C48" s="99">
        <v>453.2</v>
      </c>
      <c r="D48" s="64">
        <v>749.018</v>
      </c>
      <c r="E48" s="114">
        <f t="shared" si="0"/>
        <v>140.0033644859813</v>
      </c>
      <c r="F48" s="48">
        <f t="shared" si="1"/>
        <v>165.27316857899385</v>
      </c>
    </row>
    <row r="49" spans="1:6" ht="30.75">
      <c r="A49" s="56" t="s">
        <v>106</v>
      </c>
      <c r="B49" s="49"/>
      <c r="C49" s="99"/>
      <c r="D49" s="64">
        <v>0.008</v>
      </c>
      <c r="E49" s="114"/>
      <c r="F49" s="48"/>
    </row>
    <row r="50" spans="1:6" ht="46.5">
      <c r="A50" s="56" t="s">
        <v>120</v>
      </c>
      <c r="B50" s="49"/>
      <c r="C50" s="99"/>
      <c r="D50" s="64">
        <v>0.217</v>
      </c>
      <c r="E50" s="114"/>
      <c r="F50" s="48"/>
    </row>
    <row r="51" spans="1:6" ht="69" customHeight="1">
      <c r="A51" s="56" t="s">
        <v>38</v>
      </c>
      <c r="B51" s="49">
        <v>710</v>
      </c>
      <c r="C51" s="99">
        <v>693.1</v>
      </c>
      <c r="D51" s="49">
        <v>1380.732</v>
      </c>
      <c r="E51" s="114">
        <f t="shared" si="0"/>
        <v>194.4692957746479</v>
      </c>
      <c r="F51" s="48">
        <f t="shared" si="1"/>
        <v>199.21108065214256</v>
      </c>
    </row>
    <row r="52" spans="1:6" s="15" customFormat="1" ht="81" customHeight="1">
      <c r="A52" s="100" t="s">
        <v>67</v>
      </c>
      <c r="B52" s="49">
        <v>186</v>
      </c>
      <c r="C52" s="99">
        <v>124</v>
      </c>
      <c r="D52" s="49">
        <v>194.553</v>
      </c>
      <c r="E52" s="114">
        <f t="shared" si="0"/>
        <v>104.59838709677418</v>
      </c>
      <c r="F52" s="48">
        <f>D52/C52*100</f>
        <v>156.89758064516127</v>
      </c>
    </row>
    <row r="53" spans="1:6" s="14" customFormat="1" ht="39" customHeight="1">
      <c r="A53" s="56" t="s">
        <v>39</v>
      </c>
      <c r="B53" s="49">
        <v>2500</v>
      </c>
      <c r="C53" s="99">
        <v>2430</v>
      </c>
      <c r="D53" s="49">
        <v>9673.328</v>
      </c>
      <c r="E53" s="114" t="s">
        <v>112</v>
      </c>
      <c r="F53" s="48" t="s">
        <v>122</v>
      </c>
    </row>
    <row r="54" spans="1:6" s="21" customFormat="1" ht="34.5" customHeight="1">
      <c r="A54" s="101" t="s">
        <v>50</v>
      </c>
      <c r="B54" s="49">
        <v>2000</v>
      </c>
      <c r="C54" s="99">
        <v>2000</v>
      </c>
      <c r="D54" s="49"/>
      <c r="E54" s="114"/>
      <c r="F54" s="48"/>
    </row>
    <row r="55" spans="1:6" ht="15">
      <c r="A55" s="56" t="s">
        <v>53</v>
      </c>
      <c r="B55" s="78">
        <v>2000</v>
      </c>
      <c r="C55" s="65">
        <v>2000</v>
      </c>
      <c r="D55" s="65">
        <v>6056.893</v>
      </c>
      <c r="E55" s="114" t="s">
        <v>117</v>
      </c>
      <c r="F55" s="48" t="s">
        <v>117</v>
      </c>
    </row>
    <row r="56" spans="1:6" ht="282.75" customHeight="1">
      <c r="A56" s="56" t="s">
        <v>118</v>
      </c>
      <c r="B56" s="78">
        <v>6639.485</v>
      </c>
      <c r="C56" s="65">
        <v>3064.085</v>
      </c>
      <c r="D56" s="65"/>
      <c r="E56" s="114"/>
      <c r="F56" s="48"/>
    </row>
    <row r="57" spans="1:6" s="10" customFormat="1" ht="15">
      <c r="A57" s="77" t="s">
        <v>40</v>
      </c>
      <c r="B57" s="59">
        <f>SUM(B48:B56)</f>
        <v>14570.485</v>
      </c>
      <c r="C57" s="59">
        <f>SUM(C48:C56)</f>
        <v>10764.385</v>
      </c>
      <c r="D57" s="59">
        <f>SUM(D46:D55)</f>
        <v>18055.601</v>
      </c>
      <c r="E57" s="81">
        <f t="shared" si="0"/>
        <v>123.91901161835037</v>
      </c>
      <c r="F57" s="82">
        <f t="shared" si="1"/>
        <v>167.7346267343652</v>
      </c>
    </row>
    <row r="58" spans="1:6" s="80" customFormat="1" ht="15">
      <c r="A58" s="77" t="s">
        <v>41</v>
      </c>
      <c r="B58" s="59">
        <f>B44+B57</f>
        <v>4470740.694000001</v>
      </c>
      <c r="C58" s="59">
        <f>C44+C57</f>
        <v>3665286.1040000003</v>
      </c>
      <c r="D58" s="59">
        <f>D44+D57</f>
        <v>3732206.638</v>
      </c>
      <c r="E58" s="81">
        <f t="shared" si="0"/>
        <v>83.48072262407977</v>
      </c>
      <c r="F58" s="82">
        <f t="shared" si="1"/>
        <v>101.82579291496421</v>
      </c>
    </row>
    <row r="59" spans="1:6" s="115" customFormat="1" ht="46.5">
      <c r="A59" s="116" t="s">
        <v>46</v>
      </c>
      <c r="B59" s="117">
        <v>2136</v>
      </c>
      <c r="C59" s="117">
        <v>2136</v>
      </c>
      <c r="D59" s="45">
        <v>3822.37384</v>
      </c>
      <c r="E59" s="47">
        <f t="shared" si="0"/>
        <v>178.9500861423221</v>
      </c>
      <c r="F59" s="118">
        <f t="shared" si="1"/>
        <v>178.9500861423221</v>
      </c>
    </row>
    <row r="60" spans="1:6" s="10" customFormat="1" ht="15">
      <c r="A60" s="58" t="s">
        <v>42</v>
      </c>
      <c r="B60" s="59">
        <f>B58+B59</f>
        <v>4472876.694000001</v>
      </c>
      <c r="C60" s="66">
        <f>C58+C59</f>
        <v>3667422.1040000003</v>
      </c>
      <c r="D60" s="59">
        <f>D58+D59</f>
        <v>3736029.01184</v>
      </c>
      <c r="E60" s="81">
        <f t="shared" si="0"/>
        <v>83.52631354339765</v>
      </c>
      <c r="F60" s="82">
        <f t="shared" si="1"/>
        <v>101.87071206679947</v>
      </c>
    </row>
    <row r="61" spans="3:6" ht="12">
      <c r="C61" s="9"/>
      <c r="D61" s="23"/>
      <c r="E61" s="9"/>
      <c r="F61" s="9"/>
    </row>
    <row r="63" spans="1:2" ht="12">
      <c r="A63" s="16"/>
      <c r="B63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0" t="s">
        <v>127</v>
      </c>
      <c r="B2" s="120"/>
      <c r="C2" s="120"/>
      <c r="D2" s="120"/>
      <c r="E2" s="120"/>
      <c r="F2" s="120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114</v>
      </c>
      <c r="D4" s="30" t="s">
        <v>125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3" t="s">
        <v>0</v>
      </c>
      <c r="B7" s="44">
        <v>1525950</v>
      </c>
      <c r="C7" s="45">
        <v>1211799.6</v>
      </c>
      <c r="D7" s="46">
        <v>1283083.837</v>
      </c>
      <c r="E7" s="47">
        <f>D7/B7*100</f>
        <v>84.08426468757169</v>
      </c>
      <c r="F7" s="48">
        <f>D7/C7*100</f>
        <v>105.88251035897353</v>
      </c>
    </row>
    <row r="8" spans="1:6" ht="15">
      <c r="A8" s="83" t="s">
        <v>1</v>
      </c>
      <c r="B8" s="49">
        <v>2250</v>
      </c>
      <c r="C8" s="45">
        <v>1507</v>
      </c>
      <c r="D8" s="46">
        <v>1584.396</v>
      </c>
      <c r="E8" s="47">
        <f aca="true" t="shared" si="0" ref="E8:E60">D8/B8*100</f>
        <v>70.41760000000001</v>
      </c>
      <c r="F8" s="48">
        <f aca="true" t="shared" si="1" ref="F8:F60">D8/C8*100</f>
        <v>105.13576642335767</v>
      </c>
    </row>
    <row r="9" spans="1:6" ht="15">
      <c r="A9" s="84" t="s">
        <v>65</v>
      </c>
      <c r="B9" s="49">
        <v>173790</v>
      </c>
      <c r="C9" s="45">
        <v>142730</v>
      </c>
      <c r="D9" s="46">
        <v>178132.772</v>
      </c>
      <c r="E9" s="47">
        <f t="shared" si="0"/>
        <v>102.49886184475517</v>
      </c>
      <c r="F9" s="48">
        <f t="shared" si="1"/>
        <v>124.80401597421704</v>
      </c>
    </row>
    <row r="10" spans="1:6" s="3" customFormat="1" ht="15">
      <c r="A10" s="83" t="s">
        <v>44</v>
      </c>
      <c r="B10" s="50">
        <f>B11+B15+B17</f>
        <v>600950</v>
      </c>
      <c r="C10" s="50">
        <f>C11+C15+C17</f>
        <v>500699.2</v>
      </c>
      <c r="D10" s="50">
        <f>D11+D15+D16+D17</f>
        <v>498177.903</v>
      </c>
      <c r="E10" s="47">
        <f t="shared" si="0"/>
        <v>82.8983947083784</v>
      </c>
      <c r="F10" s="48">
        <f t="shared" si="1"/>
        <v>99.49644477163135</v>
      </c>
    </row>
    <row r="11" spans="1:6" s="13" customFormat="1" ht="15">
      <c r="A11" s="85" t="s">
        <v>47</v>
      </c>
      <c r="B11" s="52">
        <f>SUM(B12:B14)</f>
        <v>323020</v>
      </c>
      <c r="C11" s="53">
        <f>SUM(C12:C14)</f>
        <v>270320.7</v>
      </c>
      <c r="D11" s="53">
        <f>SUM(D12:D14)</f>
        <v>248574.014</v>
      </c>
      <c r="E11" s="47">
        <f t="shared" si="0"/>
        <v>76.95313417125874</v>
      </c>
      <c r="F11" s="48">
        <f t="shared" si="1"/>
        <v>91.95522725414665</v>
      </c>
    </row>
    <row r="12" spans="1:6" s="13" customFormat="1" ht="30.75">
      <c r="A12" s="86" t="s">
        <v>18</v>
      </c>
      <c r="B12" s="52">
        <v>27890</v>
      </c>
      <c r="C12" s="53">
        <v>26322.3</v>
      </c>
      <c r="D12" s="54">
        <v>29476.333</v>
      </c>
      <c r="E12" s="47">
        <f t="shared" si="0"/>
        <v>105.68782000717103</v>
      </c>
      <c r="F12" s="48">
        <f t="shared" si="1"/>
        <v>111.98236096389753</v>
      </c>
    </row>
    <row r="13" spans="1:6" s="13" customFormat="1" ht="15">
      <c r="A13" s="87" t="s">
        <v>62</v>
      </c>
      <c r="B13" s="52">
        <v>291730</v>
      </c>
      <c r="C13" s="53">
        <v>241225</v>
      </c>
      <c r="D13" s="54">
        <v>215265.951</v>
      </c>
      <c r="E13" s="47">
        <f t="shared" si="0"/>
        <v>73.78944606314057</v>
      </c>
      <c r="F13" s="48">
        <f t="shared" si="1"/>
        <v>89.23865727018344</v>
      </c>
    </row>
    <row r="14" spans="1:6" s="13" customFormat="1" ht="15">
      <c r="A14" s="85" t="s">
        <v>15</v>
      </c>
      <c r="B14" s="52">
        <v>3400</v>
      </c>
      <c r="C14" s="53">
        <v>2773.4</v>
      </c>
      <c r="D14" s="79">
        <v>3831.73</v>
      </c>
      <c r="E14" s="47">
        <f t="shared" si="0"/>
        <v>112.69794117647058</v>
      </c>
      <c r="F14" s="48">
        <f t="shared" si="1"/>
        <v>138.16002019182233</v>
      </c>
    </row>
    <row r="15" spans="1:6" s="13" customFormat="1" ht="15">
      <c r="A15" s="88" t="s">
        <v>2</v>
      </c>
      <c r="B15" s="52">
        <v>350</v>
      </c>
      <c r="C15" s="53">
        <v>268.5</v>
      </c>
      <c r="D15" s="54">
        <v>389.194</v>
      </c>
      <c r="E15" s="47">
        <f t="shared" si="0"/>
        <v>111.19828571428572</v>
      </c>
      <c r="F15" s="48">
        <f t="shared" si="1"/>
        <v>144.95121042830542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88" t="s">
        <v>87</v>
      </c>
      <c r="B17" s="52">
        <v>277580</v>
      </c>
      <c r="C17" s="53">
        <v>230110</v>
      </c>
      <c r="D17" s="54">
        <v>249221.901</v>
      </c>
      <c r="E17" s="47">
        <f t="shared" si="0"/>
        <v>89.78381043302832</v>
      </c>
      <c r="F17" s="48">
        <f t="shared" si="1"/>
        <v>108.30554995436965</v>
      </c>
    </row>
    <row r="18" spans="1:6" s="13" customFormat="1" ht="30.75">
      <c r="A18" s="89" t="s">
        <v>89</v>
      </c>
      <c r="B18" s="52"/>
      <c r="C18" s="53"/>
      <c r="D18" s="46">
        <v>15123.288</v>
      </c>
      <c r="E18" s="47"/>
      <c r="F18" s="48"/>
    </row>
    <row r="19" spans="1:6" ht="30.75" customHeight="1">
      <c r="A19" s="84" t="s">
        <v>10</v>
      </c>
      <c r="B19" s="49">
        <v>500</v>
      </c>
      <c r="C19" s="45">
        <v>380.7</v>
      </c>
      <c r="D19" s="44">
        <v>575.683</v>
      </c>
      <c r="E19" s="47">
        <f t="shared" si="0"/>
        <v>115.13659999999999</v>
      </c>
      <c r="F19" s="48">
        <f t="shared" si="1"/>
        <v>151.21696874179145</v>
      </c>
    </row>
    <row r="20" spans="1:6" ht="30.75">
      <c r="A20" s="89" t="s">
        <v>61</v>
      </c>
      <c r="B20" s="49">
        <v>30390</v>
      </c>
      <c r="C20" s="45">
        <v>24569.2</v>
      </c>
      <c r="D20" s="46">
        <v>26194.138</v>
      </c>
      <c r="E20" s="47">
        <f t="shared" si="0"/>
        <v>86.19328068443566</v>
      </c>
      <c r="F20" s="48">
        <f t="shared" si="1"/>
        <v>106.61371961643032</v>
      </c>
    </row>
    <row r="21" spans="1:6" ht="61.5">
      <c r="A21" s="89" t="s">
        <v>19</v>
      </c>
      <c r="B21" s="49">
        <v>10000</v>
      </c>
      <c r="C21" s="45">
        <v>8296</v>
      </c>
      <c r="D21" s="46">
        <v>8586.555</v>
      </c>
      <c r="E21" s="47">
        <f t="shared" si="0"/>
        <v>85.86555</v>
      </c>
      <c r="F21" s="48">
        <f t="shared" si="1"/>
        <v>103.50235053037609</v>
      </c>
    </row>
    <row r="22" spans="1:6" ht="18" customHeight="1">
      <c r="A22" s="89" t="s">
        <v>3</v>
      </c>
      <c r="B22" s="49">
        <v>650</v>
      </c>
      <c r="C22" s="45">
        <v>533.55</v>
      </c>
      <c r="D22" s="46">
        <v>443.62</v>
      </c>
      <c r="E22" s="47">
        <f t="shared" si="0"/>
        <v>68.24923076923078</v>
      </c>
      <c r="F22" s="48">
        <f t="shared" si="1"/>
        <v>83.1449723549808</v>
      </c>
    </row>
    <row r="23" spans="1:6" ht="15" customHeight="1">
      <c r="A23" s="90" t="s">
        <v>16</v>
      </c>
      <c r="B23" s="49">
        <v>4000</v>
      </c>
      <c r="C23" s="45">
        <v>3340</v>
      </c>
      <c r="D23" s="44">
        <v>7080.646</v>
      </c>
      <c r="E23" s="47">
        <f t="shared" si="0"/>
        <v>177.01614999999998</v>
      </c>
      <c r="F23" s="48" t="s">
        <v>123</v>
      </c>
    </row>
    <row r="24" spans="1:6" s="2" customFormat="1" ht="15">
      <c r="A24" s="91" t="s">
        <v>11</v>
      </c>
      <c r="B24" s="59">
        <f>B7+B8+B9+B10+B19+B20+B21+B22+B23</f>
        <v>2348480</v>
      </c>
      <c r="C24" s="59">
        <f>C7+C8+C9+C10+C19+C20+C21+C22+C23</f>
        <v>1893855.25</v>
      </c>
      <c r="D24" s="59">
        <f>D7+D8+D9+D10+D18+D19+D20+D21+D22+D23</f>
        <v>2018982.8379999998</v>
      </c>
      <c r="E24" s="81">
        <f t="shared" si="0"/>
        <v>85.96976929758821</v>
      </c>
      <c r="F24" s="82">
        <f t="shared" si="1"/>
        <v>106.60703018353699</v>
      </c>
    </row>
    <row r="25" spans="1:6" s="2" customFormat="1" ht="15">
      <c r="A25" s="90" t="s">
        <v>48</v>
      </c>
      <c r="B25" s="49">
        <f>SUM(B26:B43)</f>
        <v>2107690.2090000003</v>
      </c>
      <c r="C25" s="45">
        <f>SUM(C26:C43)</f>
        <v>1760666.4690000003</v>
      </c>
      <c r="D25" s="45">
        <f>SUM(D26:D43)</f>
        <v>1695168.1990000003</v>
      </c>
      <c r="E25" s="47">
        <f t="shared" si="0"/>
        <v>80.42776835805854</v>
      </c>
      <c r="F25" s="48">
        <f t="shared" si="1"/>
        <v>96.27991609125147</v>
      </c>
    </row>
    <row r="26" spans="1:6" s="2" customFormat="1" ht="77.25">
      <c r="A26" s="88" t="s">
        <v>96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6.5">
      <c r="A27" s="92" t="s">
        <v>4</v>
      </c>
      <c r="B27" s="105">
        <v>411622.4</v>
      </c>
      <c r="C27" s="53">
        <v>346586.1</v>
      </c>
      <c r="D27" s="61">
        <v>346586.1</v>
      </c>
      <c r="E27" s="47">
        <f t="shared" si="0"/>
        <v>84.20000952329124</v>
      </c>
      <c r="F27" s="48">
        <f t="shared" si="1"/>
        <v>100</v>
      </c>
    </row>
    <row r="28" spans="1:7" s="2" customFormat="1" ht="37.5" customHeight="1">
      <c r="A28" s="92" t="s">
        <v>76</v>
      </c>
      <c r="B28" s="105">
        <v>461781.9</v>
      </c>
      <c r="C28" s="53">
        <v>384818.3</v>
      </c>
      <c r="D28" s="61">
        <v>384818.3</v>
      </c>
      <c r="E28" s="47">
        <f t="shared" si="0"/>
        <v>83.33334416095563</v>
      </c>
      <c r="F28" s="48">
        <f t="shared" si="1"/>
        <v>100</v>
      </c>
      <c r="G28" s="20"/>
    </row>
    <row r="29" spans="1:7" s="2" customFormat="1" ht="67.5" customHeight="1">
      <c r="A29" s="92" t="s">
        <v>104</v>
      </c>
      <c r="B29" s="105">
        <v>9152.012</v>
      </c>
      <c r="C29" s="53">
        <v>6546</v>
      </c>
      <c r="D29" s="61">
        <v>6546</v>
      </c>
      <c r="E29" s="47">
        <f t="shared" si="0"/>
        <v>71.52525586723443</v>
      </c>
      <c r="F29" s="48">
        <f t="shared" si="1"/>
        <v>100</v>
      </c>
      <c r="G29" s="20"/>
    </row>
    <row r="30" spans="1:7" s="2" customFormat="1" ht="174" customHeight="1">
      <c r="A30" s="103" t="s">
        <v>78</v>
      </c>
      <c r="B30" s="112">
        <v>532770.3</v>
      </c>
      <c r="C30" s="53">
        <v>452888.907</v>
      </c>
      <c r="D30" s="61">
        <v>452888.907</v>
      </c>
      <c r="E30" s="47">
        <f t="shared" si="0"/>
        <v>85.00641026723899</v>
      </c>
      <c r="F30" s="48">
        <f t="shared" si="1"/>
        <v>100</v>
      </c>
      <c r="G30" s="20"/>
    </row>
    <row r="31" spans="1:7" s="2" customFormat="1" ht="102.75" customHeight="1">
      <c r="A31" s="93" t="s">
        <v>77</v>
      </c>
      <c r="B31" s="113">
        <v>1136.5</v>
      </c>
      <c r="C31" s="53">
        <v>1113.62</v>
      </c>
      <c r="D31" s="61">
        <v>1043.087</v>
      </c>
      <c r="E31" s="47">
        <f t="shared" si="0"/>
        <v>91.78064232292125</v>
      </c>
      <c r="F31" s="48">
        <f t="shared" si="1"/>
        <v>93.66633142364542</v>
      </c>
      <c r="G31" s="20"/>
    </row>
    <row r="32" spans="1:6" s="2" customFormat="1" ht="294">
      <c r="A32" s="85" t="s">
        <v>79</v>
      </c>
      <c r="B32" s="113">
        <v>599918.8</v>
      </c>
      <c r="C32" s="60">
        <v>489477.8</v>
      </c>
      <c r="D32" s="61">
        <v>424754.886</v>
      </c>
      <c r="E32" s="47">
        <f t="shared" si="0"/>
        <v>70.8020628791763</v>
      </c>
      <c r="F32" s="48">
        <f t="shared" si="1"/>
        <v>86.77715026095157</v>
      </c>
    </row>
    <row r="33" spans="1:6" s="2" customFormat="1" ht="294">
      <c r="A33" s="85" t="s">
        <v>100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s="2" customFormat="1" ht="325.5">
      <c r="A34" s="85" t="s">
        <v>111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s="2" customFormat="1" ht="228.75" customHeight="1">
      <c r="A35" s="104" t="s">
        <v>80</v>
      </c>
      <c r="B35" s="113">
        <v>4499.6</v>
      </c>
      <c r="C35" s="60">
        <v>3720.27</v>
      </c>
      <c r="D35" s="61">
        <v>3709.691</v>
      </c>
      <c r="E35" s="47">
        <f t="shared" si="0"/>
        <v>82.44490621388567</v>
      </c>
      <c r="F35" s="48">
        <f t="shared" si="1"/>
        <v>99.71563891868063</v>
      </c>
    </row>
    <row r="36" spans="1:6" s="2" customFormat="1" ht="129" customHeight="1">
      <c r="A36" s="104" t="s">
        <v>116</v>
      </c>
      <c r="B36" s="113">
        <v>6705.672</v>
      </c>
      <c r="C36" s="60">
        <v>6705.672</v>
      </c>
      <c r="D36" s="61">
        <v>6705.672</v>
      </c>
      <c r="E36" s="47">
        <f t="shared" si="0"/>
        <v>100</v>
      </c>
      <c r="F36" s="48">
        <f t="shared" si="1"/>
        <v>100</v>
      </c>
    </row>
    <row r="37" spans="1:6" s="2" customFormat="1" ht="65.25" customHeight="1">
      <c r="A37" s="104" t="s">
        <v>94</v>
      </c>
      <c r="B37" s="113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s="2" customFormat="1" ht="85.5" customHeight="1">
      <c r="A38" s="104" t="s">
        <v>101</v>
      </c>
      <c r="B38" s="113">
        <v>5962.19</v>
      </c>
      <c r="C38" s="60">
        <v>5022.98</v>
      </c>
      <c r="D38" s="61">
        <v>5022.98</v>
      </c>
      <c r="E38" s="47">
        <f t="shared" si="0"/>
        <v>84.24723130259183</v>
      </c>
      <c r="F38" s="48">
        <f t="shared" si="1"/>
        <v>100</v>
      </c>
    </row>
    <row r="39" spans="1:6" s="2" customFormat="1" ht="102.75" customHeight="1">
      <c r="A39" s="104" t="s">
        <v>102</v>
      </c>
      <c r="B39" s="113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s="2" customFormat="1" ht="66.75" customHeight="1">
      <c r="A40" s="94" t="s">
        <v>81</v>
      </c>
      <c r="B40" s="105">
        <v>38867.2</v>
      </c>
      <c r="C40" s="53">
        <v>32226.2</v>
      </c>
      <c r="D40" s="61">
        <v>32226.1</v>
      </c>
      <c r="E40" s="47">
        <f t="shared" si="0"/>
        <v>82.91335624897086</v>
      </c>
      <c r="F40" s="48">
        <f t="shared" si="1"/>
        <v>99.99968969347921</v>
      </c>
    </row>
    <row r="41" spans="1:6" s="2" customFormat="1" ht="66.75" customHeight="1">
      <c r="A41" s="94" t="s">
        <v>93</v>
      </c>
      <c r="B41" s="105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4" customHeight="1">
      <c r="A42" s="95" t="s">
        <v>82</v>
      </c>
      <c r="B42" s="113">
        <v>13174.6</v>
      </c>
      <c r="C42" s="53">
        <v>10979.1</v>
      </c>
      <c r="D42" s="61">
        <v>10979.1</v>
      </c>
      <c r="E42" s="47">
        <f t="shared" si="0"/>
        <v>83.33535743020661</v>
      </c>
      <c r="F42" s="48">
        <f t="shared" si="1"/>
        <v>100</v>
      </c>
    </row>
    <row r="43" spans="1:6" ht="17.25" customHeight="1">
      <c r="A43" s="95" t="s">
        <v>83</v>
      </c>
      <c r="B43" s="105">
        <v>7971.123</v>
      </c>
      <c r="C43" s="53">
        <v>6453.608</v>
      </c>
      <c r="D43" s="61">
        <v>5759.464</v>
      </c>
      <c r="E43" s="47">
        <f t="shared" si="0"/>
        <v>72.25411024268476</v>
      </c>
      <c r="F43" s="48">
        <f t="shared" si="1"/>
        <v>89.2440941563231</v>
      </c>
    </row>
    <row r="44" spans="1:6" ht="15">
      <c r="A44" s="96" t="s">
        <v>12</v>
      </c>
      <c r="B44" s="59">
        <f>B24+B25</f>
        <v>4456170.209000001</v>
      </c>
      <c r="C44" s="62">
        <f>C24+C25</f>
        <v>3654521.7190000005</v>
      </c>
      <c r="D44" s="63">
        <f>D24+D25</f>
        <v>3714151.037</v>
      </c>
      <c r="E44" s="81">
        <f t="shared" si="0"/>
        <v>83.3485002322989</v>
      </c>
      <c r="F44" s="82">
        <f t="shared" si="1"/>
        <v>101.63165860227303</v>
      </c>
    </row>
    <row r="45" spans="1:6" ht="15">
      <c r="A45" s="96" t="s">
        <v>13</v>
      </c>
      <c r="B45" s="49"/>
      <c r="C45" s="62"/>
      <c r="D45" s="64"/>
      <c r="E45" s="47"/>
      <c r="F45" s="82"/>
    </row>
    <row r="46" spans="1:6" ht="39" customHeight="1">
      <c r="A46" s="89" t="s">
        <v>110</v>
      </c>
      <c r="B46" s="49"/>
      <c r="C46" s="62"/>
      <c r="D46" s="64">
        <v>1.339</v>
      </c>
      <c r="E46" s="47"/>
      <c r="F46" s="82"/>
    </row>
    <row r="47" spans="1:6" ht="48.75" customHeight="1">
      <c r="A47" s="84" t="s">
        <v>90</v>
      </c>
      <c r="B47" s="49"/>
      <c r="C47" s="62"/>
      <c r="D47" s="64">
        <v>-0.487</v>
      </c>
      <c r="E47" s="47"/>
      <c r="F47" s="82"/>
    </row>
    <row r="48" spans="1:6" s="11" customFormat="1" ht="21.75" customHeight="1">
      <c r="A48" s="89" t="s">
        <v>66</v>
      </c>
      <c r="B48" s="49">
        <v>535</v>
      </c>
      <c r="C48" s="99">
        <v>453.2</v>
      </c>
      <c r="D48" s="64">
        <v>749.018</v>
      </c>
      <c r="E48" s="114">
        <f t="shared" si="0"/>
        <v>140.0033644859813</v>
      </c>
      <c r="F48" s="48">
        <f t="shared" si="1"/>
        <v>165.27316857899385</v>
      </c>
    </row>
    <row r="49" spans="1:6" s="11" customFormat="1" ht="33" customHeight="1">
      <c r="A49" s="56" t="s">
        <v>107</v>
      </c>
      <c r="B49" s="49"/>
      <c r="C49" s="99"/>
      <c r="D49" s="64">
        <v>0.008</v>
      </c>
      <c r="E49" s="114"/>
      <c r="F49" s="48"/>
    </row>
    <row r="50" spans="1:6" s="11" customFormat="1" ht="47.25" customHeight="1">
      <c r="A50" s="56" t="s">
        <v>121</v>
      </c>
      <c r="B50" s="49"/>
      <c r="C50" s="99"/>
      <c r="D50" s="64">
        <v>0.217</v>
      </c>
      <c r="E50" s="114"/>
      <c r="F50" s="48"/>
    </row>
    <row r="51" spans="1:6" s="19" customFormat="1" ht="66" customHeight="1">
      <c r="A51" s="89" t="s">
        <v>17</v>
      </c>
      <c r="B51" s="49">
        <v>710</v>
      </c>
      <c r="C51" s="99">
        <v>693.1</v>
      </c>
      <c r="D51" s="49">
        <v>1380.732</v>
      </c>
      <c r="E51" s="114">
        <f t="shared" si="0"/>
        <v>194.4692957746479</v>
      </c>
      <c r="F51" s="48">
        <f t="shared" si="1"/>
        <v>199.21108065214256</v>
      </c>
    </row>
    <row r="52" spans="1:6" s="25" customFormat="1" ht="77.25">
      <c r="A52" s="89" t="s">
        <v>68</v>
      </c>
      <c r="B52" s="49">
        <v>186</v>
      </c>
      <c r="C52" s="99">
        <v>124</v>
      </c>
      <c r="D52" s="49">
        <v>194.553</v>
      </c>
      <c r="E52" s="114">
        <f t="shared" si="0"/>
        <v>104.59838709677418</v>
      </c>
      <c r="F52" s="48">
        <f>D52/C52*100</f>
        <v>156.89758064516127</v>
      </c>
    </row>
    <row r="53" spans="1:6" ht="46.5">
      <c r="A53" s="89" t="s">
        <v>5</v>
      </c>
      <c r="B53" s="49">
        <v>2500</v>
      </c>
      <c r="C53" s="99">
        <v>2430</v>
      </c>
      <c r="D53" s="49">
        <v>9673.328</v>
      </c>
      <c r="E53" s="114" t="s">
        <v>112</v>
      </c>
      <c r="F53" s="48" t="s">
        <v>122</v>
      </c>
    </row>
    <row r="54" spans="1:6" s="2" customFormat="1" ht="30.75">
      <c r="A54" s="97" t="s">
        <v>51</v>
      </c>
      <c r="B54" s="49">
        <v>2000</v>
      </c>
      <c r="C54" s="99">
        <v>2000</v>
      </c>
      <c r="D54" s="49"/>
      <c r="E54" s="114"/>
      <c r="F54" s="48"/>
    </row>
    <row r="55" spans="1:6" s="25" customFormat="1" ht="15">
      <c r="A55" s="89" t="s">
        <v>54</v>
      </c>
      <c r="B55" s="78">
        <v>2000</v>
      </c>
      <c r="C55" s="65">
        <v>2000</v>
      </c>
      <c r="D55" s="65">
        <v>6056.893</v>
      </c>
      <c r="E55" s="114" t="s">
        <v>117</v>
      </c>
      <c r="F55" s="48" t="s">
        <v>117</v>
      </c>
    </row>
    <row r="56" spans="1:6" s="25" customFormat="1" ht="294">
      <c r="A56" s="89" t="s">
        <v>119</v>
      </c>
      <c r="B56" s="78">
        <v>6639.485</v>
      </c>
      <c r="C56" s="65">
        <v>3064.085</v>
      </c>
      <c r="D56" s="65"/>
      <c r="E56" s="114"/>
      <c r="F56" s="48"/>
    </row>
    <row r="57" spans="1:6" s="25" customFormat="1" ht="15">
      <c r="A57" s="96" t="s">
        <v>6</v>
      </c>
      <c r="B57" s="59">
        <f>SUM(B48:B56)</f>
        <v>14570.485</v>
      </c>
      <c r="C57" s="59">
        <f>SUM(C48:C56)</f>
        <v>10764.385</v>
      </c>
      <c r="D57" s="59">
        <f>SUM(D46:D55)</f>
        <v>18055.601</v>
      </c>
      <c r="E57" s="81">
        <f t="shared" si="0"/>
        <v>123.91901161835037</v>
      </c>
      <c r="F57" s="82">
        <f t="shared" si="1"/>
        <v>167.7346267343652</v>
      </c>
    </row>
    <row r="58" spans="1:6" s="25" customFormat="1" ht="15">
      <c r="A58" s="96" t="s">
        <v>7</v>
      </c>
      <c r="B58" s="59">
        <f>B44+B57</f>
        <v>4470740.694000001</v>
      </c>
      <c r="C58" s="59">
        <f>C44+C57</f>
        <v>3665286.1040000003</v>
      </c>
      <c r="D58" s="59">
        <f>D44+D57</f>
        <v>3732206.638</v>
      </c>
      <c r="E58" s="81">
        <f t="shared" si="0"/>
        <v>83.48072262407977</v>
      </c>
      <c r="F58" s="82">
        <f t="shared" si="1"/>
        <v>101.82579291496421</v>
      </c>
    </row>
    <row r="59" spans="1:6" s="25" customFormat="1" ht="42.75" customHeight="1">
      <c r="A59" s="119" t="s">
        <v>63</v>
      </c>
      <c r="B59" s="117">
        <v>2136</v>
      </c>
      <c r="C59" s="117">
        <v>2136</v>
      </c>
      <c r="D59" s="45">
        <v>3822.37384</v>
      </c>
      <c r="E59" s="47">
        <f t="shared" si="0"/>
        <v>178.9500861423221</v>
      </c>
      <c r="F59" s="118">
        <f t="shared" si="1"/>
        <v>178.9500861423221</v>
      </c>
    </row>
    <row r="60" spans="1:6" ht="15">
      <c r="A60" s="98" t="s">
        <v>14</v>
      </c>
      <c r="B60" s="59">
        <f>B58+B59</f>
        <v>4472876.694000001</v>
      </c>
      <c r="C60" s="66">
        <f>C58+C59</f>
        <v>3667422.1040000003</v>
      </c>
      <c r="D60" s="59">
        <f>D58+D59</f>
        <v>3736029.01184</v>
      </c>
      <c r="E60" s="81">
        <f t="shared" si="0"/>
        <v>83.52631354339765</v>
      </c>
      <c r="F60" s="82">
        <f t="shared" si="1"/>
        <v>101.87071206679947</v>
      </c>
    </row>
    <row r="61" spans="1:6" ht="15">
      <c r="A61" s="28"/>
      <c r="C61" s="1"/>
      <c r="F61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2018-11-01T12:52:37Z</cp:lastPrinted>
  <dcterms:created xsi:type="dcterms:W3CDTF">2004-07-02T06:40:36Z</dcterms:created>
  <dcterms:modified xsi:type="dcterms:W3CDTF">2018-11-01T12:52:44Z</dcterms:modified>
  <cp:category/>
  <cp:version/>
  <cp:contentType/>
  <cp:contentStatus/>
</cp:coreProperties>
</file>