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05" windowWidth="11340" windowHeight="6240" activeTab="0"/>
  </bookViews>
  <sheets>
    <sheet name="Укр" sheetId="1" r:id="rId1"/>
    <sheet name="Рус" sheetId="2" r:id="rId2"/>
  </sheets>
  <definedNames>
    <definedName name="_xlnm.Print_Area" localSheetId="0">'Укр'!$A$2:$F$53</definedName>
  </definedNames>
  <calcPr fullCalcOnLoad="1"/>
</workbook>
</file>

<file path=xl/sharedStrings.xml><?xml version="1.0" encoding="utf-8"?>
<sst xmlns="http://schemas.openxmlformats.org/spreadsheetml/2006/main" count="130" uniqueCount="117">
  <si>
    <t>Налог и сбор на доходы физических лиц</t>
  </si>
  <si>
    <t>Налог на прибыль предприятий  </t>
  </si>
  <si>
    <t xml:space="preserve">     2) Туристический сбор </t>
  </si>
  <si>
    <t xml:space="preserve">Государственная пошлина </t>
  </si>
  <si>
    <t xml:space="preserve">Образовательная субвенция из государственного бюджета местным бюджетам </t>
  </si>
  <si>
    <t xml:space="preserve"> Медицинская субвенция из государственного бюджета местным бюджетам </t>
  </si>
  <si>
    <t xml:space="preserve">Другие субвенции </t>
  </si>
  <si>
    <t>Поступление средств паевого участия в развитии инфраструктуры населенного пункта</t>
  </si>
  <si>
    <t>Всего доходов специального фонда</t>
  </si>
  <si>
    <t>Всего доходов</t>
  </si>
  <si>
    <t>Общий  фонд</t>
  </si>
  <si>
    <t>Название показателя</t>
  </si>
  <si>
    <t xml:space="preserve">Административные штрафы и другие санкции </t>
  </si>
  <si>
    <t>Всего налогов и сборов</t>
  </si>
  <si>
    <t>Субвенция из государственного бюджета местным бюджетам на предоставление льгот и жилищных субсидий населению на оплату электроэнергии, природного газа, услуг тепло-, водоснабжения и водоотвода, квартирной платы (содержание домов и сооружений и придомовых территорий), вывоза бытового мусора и жидких нечистот  </t>
  </si>
  <si>
    <t>Всего доходов общего фонда</t>
  </si>
  <si>
    <t>Специальный фонд</t>
  </si>
  <si>
    <t>Всего поступлений</t>
  </si>
  <si>
    <t xml:space="preserve">    - транспортный налог </t>
  </si>
  <si>
    <t xml:space="preserve">Другие поступления </t>
  </si>
  <si>
    <t xml:space="preserve">      4) Единый налог </t>
  </si>
  <si>
    <t xml:space="preserve"> Субвенция из государственного бюджета местным бюджетам на выплату помощи семьям с детьми, малообеспеченным семьям, инвалидам с детства, детям-инвалидам, временной государственной помощи детям и помощи по присмотру за инвалидами I или II группы в результате психического расстройства </t>
  </si>
  <si>
    <t xml:space="preserve">Субвенция из государственного бюджета местным бюджетам на предоставление льгот и жилищных субсидий населению на приобретение твердого и жидкого печного бытового топлива и сжиженного газа </t>
  </si>
  <si>
    <t xml:space="preserve">Денежные взыскания за вред, причиненный нарушением законодательства об охране окружающей природной среды в результате хозяйственной и другой деятельности </t>
  </si>
  <si>
    <t xml:space="preserve">    - налог на недвижимое имущество, отличное от земельного участка</t>
  </si>
  <si>
    <t xml:space="preserve">Поступление от арендной платы за пользование целостным имущественным комплексом и другим имуществом, находящимся в коммунальной собственности </t>
  </si>
  <si>
    <t>Найменування показника</t>
  </si>
  <si>
    <t>Загальний фонд</t>
  </si>
  <si>
    <t>Податок та збір на доходи фізичних осіб</t>
  </si>
  <si>
    <t xml:space="preserve">        1) Податок на майно:</t>
  </si>
  <si>
    <t xml:space="preserve">    -  плата за землю</t>
  </si>
  <si>
    <t xml:space="preserve">    - транспортний податок</t>
  </si>
  <si>
    <t xml:space="preserve">     2) Туристичний збір</t>
  </si>
  <si>
    <t xml:space="preserve">      4) Єдиний податок</t>
  </si>
  <si>
    <t>Екологічний податок</t>
  </si>
  <si>
    <t>Адміністративні штрафи та інші санкції</t>
  </si>
  <si>
    <t>Надходження від орендної плати за користування цілісним майновим комплексом та іншим майном, що перебуває в комунальній власності</t>
  </si>
  <si>
    <t>Державне мито</t>
  </si>
  <si>
    <t>Інші надходження</t>
  </si>
  <si>
    <t>ВСЬОГО податків і зборів</t>
  </si>
  <si>
    <t>Субвенції</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</si>
  <si>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 чи II групи внаслідок психічного розладу</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</si>
  <si>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</si>
  <si>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 </t>
  </si>
  <si>
    <t>Освітня субвенція з державного бюджету місцевим бюджетам</t>
  </si>
  <si>
    <t>Медична субвенція з державного бюджету місцевим бюджетам</t>
  </si>
  <si>
    <t>Інші субвенції</t>
  </si>
  <si>
    <t>Всього доходів загального фонду</t>
  </si>
  <si>
    <t>Спеціальний фонд</t>
  </si>
  <si>
    <t>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t>
  </si>
  <si>
    <t>Надходження коштів пайової участі у розвитку інфраструктури населеного пункту</t>
  </si>
  <si>
    <t>Всього доходів спеціального фонду</t>
  </si>
  <si>
    <t>Всього доходів</t>
  </si>
  <si>
    <t>Всього надходжень</t>
  </si>
  <si>
    <t xml:space="preserve">Місцеві податки, в тому числі: </t>
  </si>
  <si>
    <t xml:space="preserve">Местные налоги, в том числе: </t>
  </si>
  <si>
    <t xml:space="preserve">    - податок на нерухоме майно, відмінне від земельної ділянки </t>
  </si>
  <si>
    <t xml:space="preserve">Проценты за пользование долгосрочным кредитом,  предоставляемым молодым семьям и одиноким молодым гражданам на строительство жилья </t>
  </si>
  <si>
    <t>Повернення коштів, наданих для кредитування громадян на будівництво житла</t>
  </si>
  <si>
    <t>Відсотки за користуванням довгостроковим кредитом, що надається молодим сім"ям та одиноким молодим громадянам на будівництво житла</t>
  </si>
  <si>
    <t xml:space="preserve">        1)   Налог на имущество:</t>
  </si>
  <si>
    <t xml:space="preserve">Субвенции </t>
  </si>
  <si>
    <t>Податок на прибуток підприємств</t>
  </si>
  <si>
    <t xml:space="preserve">     3) Сбор за осуществление некоторых видов предпринимательской деятельности, который взимался до 1 января 2015 года </t>
  </si>
  <si>
    <t xml:space="preserve">     3) Збір за провадження деяких видів підприємницької діяльності, що справлявся до  1 січня 2015 року</t>
  </si>
  <si>
    <t>Кошти  від відчуження майна, що перебуває в комунальній власності</t>
  </si>
  <si>
    <t xml:space="preserve">Средства от отчуждения имущества,  находящегося в коммунальной собственности  </t>
  </si>
  <si>
    <t>Утверждено  на год с учетом изменений, тыс. грн.</t>
  </si>
  <si>
    <t>Кошти  від продажу землі</t>
  </si>
  <si>
    <t>Средства от продажи земли  </t>
  </si>
  <si>
    <t>Процент поступлений до годовых сумм,                 %</t>
  </si>
  <si>
    <t>Процент поступлений к плану отчетного периода,              %</t>
  </si>
  <si>
    <t>Затверджено      на рік з урахуванням змін, 
тис. грн.</t>
  </si>
  <si>
    <t>Відсоток            надходжень до річних показників, 
%</t>
  </si>
  <si>
    <t>Відсоток надходжень до плану звітного періоду, 
%</t>
  </si>
  <si>
    <t>Субвенция с государственного бюджета местным бюджетам на выплату государственной социальной помощи на детей-сирот и детей, лишенных родительской заботы, денежного обеспечения родителям-воспитателям и приемным родителям за предоставление социальных услуг в детских домах семейного типа и приемных семьях по принципу "деньги ходят за ребенком" , оплату услуг по осуществлению патроната над ребёнком и выплату социальной помощи на содержание ребёнка в семье патронатного воспитателя</t>
  </si>
  <si>
    <t>Плата  за надання  адміністративних послуг</t>
  </si>
  <si>
    <t>Плата за предоставление административных услуг</t>
  </si>
  <si>
    <t>Cубвенція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оплату послуг із здійснення патронату над дитиною та виплату соціальної допомоги на утримання дитини в сім'ї патронатного вихователя</t>
  </si>
  <si>
    <r>
      <t xml:space="preserve">   </t>
    </r>
    <r>
      <rPr>
        <i/>
        <sz val="12"/>
        <rFont val="Times New Roman"/>
        <family val="1"/>
      </rPr>
      <t xml:space="preserve"> -  плата за землю</t>
    </r>
  </si>
  <si>
    <t>Збір за провадження деяких видів підприємницької діяльності, що справлявся до  1 січня 2015 року</t>
  </si>
  <si>
    <t xml:space="preserve">Сбор за осуществление некоторых видов предпринимательской деятельности, который взимался до 1 января 2015 года </t>
  </si>
  <si>
    <t>Возврат средств, предоставленных для кредитования граждан на строительство жилья</t>
  </si>
  <si>
    <t>Щотижнева інформація про надходження  до  міського бюджету м.Миколаєва за  
2017 рік (без власних надходжень бюджетних установ)</t>
  </si>
  <si>
    <t>Еженедельная информация о поступлениях в городской бюджет г. Николаева 
за  2017 год                                                                 
(без собственных поступлений бюджетных учреждений )</t>
  </si>
  <si>
    <t>Плата за размещение временно свободных средств местных бюджетов</t>
  </si>
  <si>
    <t>Плата за розміщення тимчасово вільних коштів місцевих бюджетів</t>
  </si>
  <si>
    <t>Субвенція з державного бюджету місцевим бюджетам на виплату грошової компенсації за належні для отримання жилі приміщення для сімей загиблих осіб, визначених абзацами 5 - 8 пункту 1 статті 10, а також для осіб з інвалідністю I - II групи, визначених абзацами 11 - 14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t>
  </si>
  <si>
    <t>Акцизний податок</t>
  </si>
  <si>
    <t>Субвенція з державного бюджету місцевим бюджетам на відшкодування вартості лікарських засобів для лікування окремих захворювань</t>
  </si>
  <si>
    <t>Субвенция из государственного бюджета местным бюджетам на возмещение стоимости лекарственных средств для лечения отдельных заболеваний</t>
  </si>
  <si>
    <t xml:space="preserve">Акцизный налог </t>
  </si>
  <si>
    <r>
      <t>Субвенція з державного бюджету місцевим бюджетам на надання державної підтримки особам з особливими освітніми потребами</t>
    </r>
  </si>
  <si>
    <t>Cубвенция из государственного бюджета местным бюджетам на предоставление государственной поддержки лицам с особенными образовательными потребностям</t>
  </si>
  <si>
    <t>Субвенція з державного бюджету місцевим бюджетам на здійснення заходів щодо соціально-економічного розвитку окремих територій</t>
  </si>
  <si>
    <t>Субвенция из государственного бюджета местным бюджетам на осуществление мероприятий по социально-экономическому развитию отдельных территорий</t>
  </si>
  <si>
    <t>Налог с собственников транспортных средств и других самоходных машин и механизмов</t>
  </si>
  <si>
    <t>Податок з власників транспортних засобів та інших самохідних машин і механізмів</t>
  </si>
  <si>
    <t>Субвенція з державного бюджету місцевим бюджетам на 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систем), що вироблялися, транспортувалися та постачалися населенню та/або іншим підприємствам теплопостачання, централізованого питного водопостачання та водовідведення, які надають населенню такі послуги,та тарифами, що затверджувалися та/або погоджувалися органами державної влади чи місцевого самоврядування</t>
  </si>
  <si>
    <t>Субвенція з державного бюджету місцевим бюджетам на 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систем), що вироблялися, транспортувалися та постачалися населенню та/або іншим підприємствам теплопостачання, централізованого питного водопостачання та водовідведення, які надають населенню такі послуги, та тарифами, що затверджувалися та/або погоджувалися органами державної влади чи місцевого самоврядування</t>
  </si>
  <si>
    <t>Субвенция из государственного бюджета местным бюджетам на погашение разницы между фактической стоимостью тепловой энергии, услуг по централизованному отоплению, снабжению горячей воды, централизованного водоснабжения и водоотвода, снабжения холодной воды и водоотводы(с использованием внутридомовых систем), которые производились, транспортировались и поставлялись населению и/или другим предприятиям теплоснабжения, централизованного питьевого водоснабжения и водоотводы, которые оказывают населению такие услуги, и тарифами, которые утверждались и/или соглашались органами государственной власти или местного самоуправления</t>
  </si>
  <si>
    <t>Субвенция из государственного бюджета местным бюджетам на выплату денежной компенсации за надлежащие для получения жилые помещения для семей погибших лиц, определенных абзацами 5 - 8 пункта 1 статьи 10, а также для лиц с инвалидностью I, - II группы, определенных абзацами 11 - 14 части второй статьи 7 Закона Украины "О статусе ветеранов войны, гарантии их социальной защиты", и лиц, которые потеряли функциональные возможности нижних конечностей, инвалидность которых наступила в результате ранения, контузии, увечья или заболевания, полученных во время непосредственного участия в антитеррористической операции, и нуждаются улучшения жилищных условий</t>
  </si>
  <si>
    <t>Экологический налог</t>
  </si>
  <si>
    <t>в 3,8 р.б.</t>
  </si>
  <si>
    <t>в 6,3 р.б.</t>
  </si>
  <si>
    <t>в 9,8 р.б.</t>
  </si>
  <si>
    <t>в 4,0 р.б.</t>
  </si>
  <si>
    <t>План на           січень - серпень   з урахуванням змін, 
тис. грн.</t>
  </si>
  <si>
    <t>План на
 январь- август с учетом изменений, тыс. грн.</t>
  </si>
  <si>
    <t xml:space="preserve">Надійшло з
 01 січня по 
11 серпня            тис. грн. </t>
  </si>
  <si>
    <t xml:space="preserve">Поступило          с 01 января
по 11 августа июля,
тыс. грн. </t>
  </si>
  <si>
    <t>в 3,1 р.б.</t>
  </si>
  <si>
    <t>в 4,7 р.б.</t>
  </si>
  <si>
    <t>в 2,6 р.б.</t>
  </si>
  <si>
    <t>в 24,5 р.б.</t>
  </si>
  <si>
    <t>в 18,6 р.б.</t>
  </si>
  <si>
    <t>в 2,0 р.б.</t>
  </si>
</sst>
</file>

<file path=xl/styles.xml><?xml version="1.0" encoding="utf-8"?>
<styleSheet xmlns="http://schemas.openxmlformats.org/spreadsheetml/2006/main">
  <numFmts count="5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0.0"/>
    <numFmt numFmtId="197" formatCode="0.000"/>
    <numFmt numFmtId="198" formatCode="0.00000"/>
    <numFmt numFmtId="199" formatCode="0.0000"/>
    <numFmt numFmtId="200" formatCode="#,##0.00;[Red]\-#,##0.00"/>
    <numFmt numFmtId="201" formatCode="&quot;Да&quot;;&quot;Да&quot;;&quot;Нет&quot;"/>
    <numFmt numFmtId="202" formatCode="&quot;Истина&quot;;&quot;Истина&quot;;&quot;Ложь&quot;"/>
    <numFmt numFmtId="203" formatCode="&quot;Вкл&quot;;&quot;Вкл&quot;;&quot;Выкл&quot;"/>
    <numFmt numFmtId="204" formatCode="[$€-2]\ ###,000_);[Red]\([$€-2]\ ###,000\)"/>
    <numFmt numFmtId="205" formatCode="[$-FC19]d\ mmmm\ yyyy\ &quot;г.&quot;"/>
  </numFmts>
  <fonts count="60">
    <font>
      <sz val="10"/>
      <name val="Arial Cyr"/>
      <family val="0"/>
    </font>
    <font>
      <sz val="8"/>
      <name val="Arial Cyr"/>
      <family val="0"/>
    </font>
    <font>
      <u val="single"/>
      <sz val="10"/>
      <color indexed="12"/>
      <name val="Arial Cyr"/>
      <family val="0"/>
    </font>
    <font>
      <u val="single"/>
      <sz val="10"/>
      <color indexed="36"/>
      <name val="Arial Cyr"/>
      <family val="0"/>
    </font>
    <font>
      <sz val="10"/>
      <name val="Times New Roman"/>
      <family val="1"/>
    </font>
    <font>
      <b/>
      <sz val="10"/>
      <name val="Times New Roman"/>
      <family val="1"/>
    </font>
    <font>
      <sz val="10"/>
      <color indexed="8"/>
      <name val="Times New Roman"/>
      <family val="1"/>
    </font>
    <font>
      <b/>
      <sz val="11"/>
      <color indexed="8"/>
      <name val="Times New Roman"/>
      <family val="1"/>
    </font>
    <font>
      <sz val="11"/>
      <name val="Times New Roman"/>
      <family val="1"/>
    </font>
    <font>
      <sz val="10"/>
      <color indexed="8"/>
      <name val="Arial Cyr"/>
      <family val="0"/>
    </font>
    <font>
      <b/>
      <sz val="10"/>
      <name val="Arial Cyr"/>
      <family val="0"/>
    </font>
    <font>
      <b/>
      <sz val="10"/>
      <color indexed="8"/>
      <name val="Arial Cyr"/>
      <family val="0"/>
    </font>
    <font>
      <b/>
      <sz val="10"/>
      <color indexed="8"/>
      <name val="Times New Roman"/>
      <family val="1"/>
    </font>
    <font>
      <i/>
      <sz val="10"/>
      <name val="Arial Cyr"/>
      <family val="0"/>
    </font>
    <font>
      <i/>
      <sz val="10"/>
      <name val="Times New Roman"/>
      <family val="1"/>
    </font>
    <font>
      <sz val="10"/>
      <color indexed="10"/>
      <name val="Times New Roman"/>
      <family val="1"/>
    </font>
    <font>
      <b/>
      <sz val="12"/>
      <color indexed="8"/>
      <name val="Times New Roman"/>
      <family val="1"/>
    </font>
    <font>
      <sz val="12"/>
      <color indexed="8"/>
      <name val="Times New Roman"/>
      <family val="1"/>
    </font>
    <font>
      <sz val="12"/>
      <name val="Times New Roman"/>
      <family val="1"/>
    </font>
    <font>
      <i/>
      <sz val="12"/>
      <color indexed="8"/>
      <name val="Times New Roman"/>
      <family val="1"/>
    </font>
    <font>
      <i/>
      <sz val="12"/>
      <name val="Times New Roman"/>
      <family val="1"/>
    </font>
    <font>
      <i/>
      <sz val="12"/>
      <color indexed="10"/>
      <name val="Times New Roman"/>
      <family val="1"/>
    </font>
    <font>
      <b/>
      <sz val="12"/>
      <name val="Times New Roman"/>
      <family val="1"/>
    </font>
    <font>
      <sz val="12"/>
      <color indexed="8"/>
      <name val="Arial Cyr"/>
      <family val="0"/>
    </font>
    <font>
      <sz val="8"/>
      <name val="Arial"/>
      <family val="2"/>
    </font>
    <font>
      <sz val="10"/>
      <color indexed="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color indexed="63"/>
      </bottom>
    </border>
    <border>
      <left style="thin"/>
      <right style="thin"/>
      <top>
        <color indexed="63"/>
      </top>
      <bottom style="thin"/>
    </border>
    <border>
      <left style="thin"/>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1" applyNumberFormat="0" applyAlignment="0" applyProtection="0"/>
    <xf numFmtId="0" fontId="46" fillId="27" borderId="2" applyNumberFormat="0" applyAlignment="0" applyProtection="0"/>
    <xf numFmtId="0" fontId="47" fillId="27" borderId="1" applyNumberFormat="0" applyAlignment="0" applyProtection="0"/>
    <xf numFmtId="0" fontId="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28" borderId="7" applyNumberFormat="0" applyAlignment="0" applyProtection="0"/>
    <xf numFmtId="0" fontId="53" fillId="0" borderId="0" applyNumberFormat="0" applyFill="0" applyBorder="0" applyAlignment="0" applyProtection="0"/>
    <xf numFmtId="0" fontId="54" fillId="29" borderId="0" applyNumberFormat="0" applyBorder="0" applyAlignment="0" applyProtection="0"/>
    <xf numFmtId="0" fontId="24" fillId="0" borderId="0">
      <alignment/>
      <protection/>
    </xf>
    <xf numFmtId="0" fontId="3" fillId="0" borderId="0" applyNumberFormat="0" applyFill="0" applyBorder="0" applyAlignment="0" applyProtection="0"/>
    <xf numFmtId="0" fontId="55" fillId="30" borderId="0" applyNumberFormat="0" applyBorder="0" applyAlignment="0" applyProtection="0"/>
    <xf numFmtId="0" fontId="5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7" fillId="0" borderId="9" applyNumberFormat="0" applyFill="0" applyAlignment="0" applyProtection="0"/>
    <xf numFmtId="0" fontId="5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9" fillId="32" borderId="0" applyNumberFormat="0" applyBorder="0" applyAlignment="0" applyProtection="0"/>
  </cellStyleXfs>
  <cellXfs count="121">
    <xf numFmtId="0" fontId="0" fillId="0" borderId="0" xfId="0" applyAlignment="1">
      <alignment/>
    </xf>
    <xf numFmtId="0" fontId="4" fillId="0" borderId="0" xfId="0" applyFont="1" applyAlignment="1">
      <alignment/>
    </xf>
    <xf numFmtId="0" fontId="5" fillId="0" borderId="0" xfId="0" applyFont="1" applyAlignment="1">
      <alignment/>
    </xf>
    <xf numFmtId="0" fontId="6" fillId="0" borderId="0" xfId="0" applyFont="1" applyAlignment="1">
      <alignment/>
    </xf>
    <xf numFmtId="196" fontId="4" fillId="0" borderId="0" xfId="0" applyNumberFormat="1" applyFont="1" applyAlignment="1">
      <alignment horizontal="right"/>
    </xf>
    <xf numFmtId="198" fontId="4" fillId="0" borderId="0" xfId="0" applyNumberFormat="1" applyFont="1" applyFill="1" applyAlignment="1">
      <alignment/>
    </xf>
    <xf numFmtId="196" fontId="8" fillId="0" borderId="0" xfId="0" applyNumberFormat="1" applyFont="1" applyAlignment="1">
      <alignment horizontal="right"/>
    </xf>
    <xf numFmtId="0" fontId="7" fillId="0" borderId="0" xfId="0" applyFont="1" applyAlignment="1">
      <alignment/>
    </xf>
    <xf numFmtId="0" fontId="0" fillId="0" borderId="0" xfId="0" applyFill="1" applyAlignment="1">
      <alignment/>
    </xf>
    <xf numFmtId="0" fontId="9" fillId="0" borderId="0" xfId="0" applyFont="1" applyAlignment="1">
      <alignment/>
    </xf>
    <xf numFmtId="0" fontId="10" fillId="0" borderId="0" xfId="0" applyFont="1" applyAlignment="1">
      <alignment/>
    </xf>
    <xf numFmtId="0" fontId="12" fillId="0" borderId="0" xfId="0" applyFont="1" applyAlignment="1">
      <alignment/>
    </xf>
    <xf numFmtId="0" fontId="13" fillId="0" borderId="0" xfId="0" applyFont="1" applyAlignment="1">
      <alignment/>
    </xf>
    <xf numFmtId="0" fontId="14" fillId="0" borderId="0" xfId="0" applyFont="1" applyAlignment="1">
      <alignment/>
    </xf>
    <xf numFmtId="0" fontId="11" fillId="0" borderId="0" xfId="0" applyFont="1" applyFill="1" applyAlignment="1">
      <alignment vertical="top"/>
    </xf>
    <xf numFmtId="0" fontId="11" fillId="0" borderId="0" xfId="0" applyFont="1" applyAlignment="1">
      <alignment vertical="top"/>
    </xf>
    <xf numFmtId="0" fontId="0" fillId="0" borderId="0" xfId="0" applyAlignment="1">
      <alignment wrapText="1"/>
    </xf>
    <xf numFmtId="0" fontId="7" fillId="0" borderId="0" xfId="0" applyFont="1" applyFill="1" applyAlignment="1">
      <alignment/>
    </xf>
    <xf numFmtId="0" fontId="0" fillId="0" borderId="0" xfId="0" applyFill="1" applyAlignment="1">
      <alignment wrapText="1"/>
    </xf>
    <xf numFmtId="0" fontId="15" fillId="0" borderId="0" xfId="0" applyFont="1" applyFill="1" applyAlignment="1">
      <alignment/>
    </xf>
    <xf numFmtId="0" fontId="5" fillId="0" borderId="0" xfId="0" applyFont="1" applyBorder="1" applyAlignment="1">
      <alignment/>
    </xf>
    <xf numFmtId="0" fontId="0" fillId="0" borderId="0" xfId="0" applyFont="1" applyFill="1" applyAlignment="1">
      <alignment vertical="top"/>
    </xf>
    <xf numFmtId="197" fontId="7" fillId="0" borderId="0" xfId="0" applyNumberFormat="1" applyFont="1" applyAlignment="1">
      <alignment/>
    </xf>
    <xf numFmtId="197" fontId="9" fillId="0" borderId="0" xfId="0" applyNumberFormat="1" applyFont="1" applyAlignment="1">
      <alignment/>
    </xf>
    <xf numFmtId="197" fontId="0" fillId="0" borderId="0" xfId="0" applyNumberFormat="1" applyAlignment="1">
      <alignment/>
    </xf>
    <xf numFmtId="0" fontId="4" fillId="0" borderId="0" xfId="0" applyFont="1" applyFill="1" applyAlignment="1">
      <alignment/>
    </xf>
    <xf numFmtId="0" fontId="17" fillId="0" borderId="0" xfId="0" applyFont="1" applyAlignment="1">
      <alignment/>
    </xf>
    <xf numFmtId="198" fontId="18" fillId="0" borderId="0" xfId="0" applyNumberFormat="1" applyFont="1" applyFill="1" applyAlignment="1">
      <alignment/>
    </xf>
    <xf numFmtId="0" fontId="18" fillId="0" borderId="0" xfId="0" applyFont="1" applyAlignment="1">
      <alignment/>
    </xf>
    <xf numFmtId="196" fontId="18" fillId="0" borderId="0" xfId="0" applyNumberFormat="1" applyFont="1" applyAlignment="1">
      <alignment horizontal="right"/>
    </xf>
    <xf numFmtId="0" fontId="17" fillId="0" borderId="10" xfId="0" applyFont="1" applyBorder="1" applyAlignment="1">
      <alignment horizontal="center" vertical="top" wrapText="1"/>
    </xf>
    <xf numFmtId="196" fontId="18" fillId="0" borderId="10" xfId="0" applyNumberFormat="1" applyFont="1" applyFill="1" applyBorder="1" applyAlignment="1">
      <alignment horizontal="center" vertical="top" wrapText="1"/>
    </xf>
    <xf numFmtId="198" fontId="18" fillId="0" borderId="10" xfId="0" applyNumberFormat="1" applyFont="1" applyFill="1" applyBorder="1" applyAlignment="1">
      <alignment horizontal="center" vertical="top" wrapText="1"/>
    </xf>
    <xf numFmtId="196" fontId="18" fillId="0" borderId="10" xfId="0" applyNumberFormat="1" applyFont="1" applyBorder="1" applyAlignment="1">
      <alignment horizontal="center" vertical="top" wrapText="1"/>
    </xf>
    <xf numFmtId="0" fontId="17" fillId="0" borderId="11" xfId="0" applyFont="1" applyBorder="1" applyAlignment="1">
      <alignment horizontal="center" vertical="top" wrapText="1"/>
    </xf>
    <xf numFmtId="196" fontId="18" fillId="0" borderId="11" xfId="0" applyNumberFormat="1" applyFont="1" applyFill="1" applyBorder="1" applyAlignment="1">
      <alignment horizontal="center" vertical="top" wrapText="1"/>
    </xf>
    <xf numFmtId="198" fontId="18" fillId="0" borderId="11" xfId="0" applyNumberFormat="1" applyFont="1" applyFill="1" applyBorder="1" applyAlignment="1">
      <alignment horizontal="center" vertical="top" wrapText="1"/>
    </xf>
    <xf numFmtId="196" fontId="18" fillId="0" borderId="11" xfId="0" applyNumberFormat="1" applyFont="1" applyBorder="1" applyAlignment="1">
      <alignment horizontal="center" vertical="top" wrapText="1"/>
    </xf>
    <xf numFmtId="0" fontId="16" fillId="0" borderId="12" xfId="0" applyFont="1" applyBorder="1" applyAlignment="1">
      <alignment horizontal="left" vertical="center" wrapText="1"/>
    </xf>
    <xf numFmtId="0" fontId="16" fillId="0" borderId="12" xfId="0" applyFont="1" applyFill="1" applyBorder="1" applyAlignment="1">
      <alignment horizontal="left" vertical="center" wrapText="1"/>
    </xf>
    <xf numFmtId="197" fontId="18" fillId="0" borderId="12" xfId="0" applyNumberFormat="1" applyFont="1" applyFill="1" applyBorder="1" applyAlignment="1">
      <alignment horizontal="center" vertical="center" wrapText="1"/>
    </xf>
    <xf numFmtId="197" fontId="18" fillId="0" borderId="12" xfId="0" applyNumberFormat="1" applyFont="1" applyBorder="1" applyAlignment="1">
      <alignment horizontal="center" vertical="center"/>
    </xf>
    <xf numFmtId="0" fontId="18" fillId="0" borderId="12" xfId="0" applyFont="1" applyBorder="1" applyAlignment="1">
      <alignment horizontal="center" vertical="center"/>
    </xf>
    <xf numFmtId="196" fontId="18" fillId="0" borderId="12" xfId="0" applyNumberFormat="1" applyFont="1" applyBorder="1" applyAlignment="1">
      <alignment horizontal="center" vertical="center" wrapText="1"/>
    </xf>
    <xf numFmtId="197" fontId="18" fillId="0" borderId="12" xfId="0" applyNumberFormat="1" applyFont="1" applyFill="1" applyBorder="1" applyAlignment="1">
      <alignment/>
    </xf>
    <xf numFmtId="197" fontId="18" fillId="0" borderId="12" xfId="0" applyNumberFormat="1" applyFont="1" applyFill="1" applyBorder="1" applyAlignment="1">
      <alignment horizontal="right"/>
    </xf>
    <xf numFmtId="197" fontId="17" fillId="0" borderId="12" xfId="0" applyNumberFormat="1" applyFont="1" applyFill="1" applyBorder="1" applyAlignment="1">
      <alignment/>
    </xf>
    <xf numFmtId="196" fontId="17" fillId="0" borderId="12" xfId="0" applyNumberFormat="1" applyFont="1" applyFill="1" applyBorder="1" applyAlignment="1">
      <alignment/>
    </xf>
    <xf numFmtId="196" fontId="18" fillId="0" borderId="12" xfId="0" applyNumberFormat="1" applyFont="1" applyBorder="1" applyAlignment="1">
      <alignment horizontal="right"/>
    </xf>
    <xf numFmtId="197" fontId="17" fillId="0" borderId="12" xfId="0" applyNumberFormat="1" applyFont="1" applyFill="1" applyBorder="1" applyAlignment="1">
      <alignment/>
    </xf>
    <xf numFmtId="197" fontId="17" fillId="0" borderId="12" xfId="0" applyNumberFormat="1" applyFont="1" applyFill="1" applyBorder="1" applyAlignment="1">
      <alignment vertical="top"/>
    </xf>
    <xf numFmtId="0" fontId="19" fillId="0" borderId="12" xfId="0" applyNumberFormat="1" applyFont="1" applyBorder="1" applyAlignment="1">
      <alignment vertical="top" wrapText="1"/>
    </xf>
    <xf numFmtId="197" fontId="19" fillId="0" borderId="12" xfId="0" applyNumberFormat="1" applyFont="1" applyFill="1" applyBorder="1" applyAlignment="1">
      <alignment/>
    </xf>
    <xf numFmtId="197" fontId="20" fillId="0" borderId="12" xfId="0" applyNumberFormat="1" applyFont="1" applyFill="1" applyBorder="1" applyAlignment="1">
      <alignment horizontal="right"/>
    </xf>
    <xf numFmtId="197" fontId="19" fillId="0" borderId="12" xfId="0" applyNumberFormat="1" applyFont="1" applyFill="1" applyBorder="1" applyAlignment="1">
      <alignment/>
    </xf>
    <xf numFmtId="0" fontId="19" fillId="0" borderId="12" xfId="0" applyFont="1" applyBorder="1" applyAlignment="1">
      <alignment vertical="top" wrapText="1"/>
    </xf>
    <xf numFmtId="0" fontId="17" fillId="0" borderId="12" xfId="0" applyFont="1" applyBorder="1" applyAlignment="1">
      <alignment vertical="top" wrapText="1"/>
    </xf>
    <xf numFmtId="0" fontId="17" fillId="0" borderId="12" xfId="0" applyFont="1" applyBorder="1" applyAlignment="1">
      <alignment vertical="top"/>
    </xf>
    <xf numFmtId="0" fontId="16" fillId="0" borderId="12" xfId="0" applyFont="1" applyBorder="1" applyAlignment="1">
      <alignment vertical="top"/>
    </xf>
    <xf numFmtId="197" fontId="16" fillId="0" borderId="12" xfId="0" applyNumberFormat="1" applyFont="1" applyFill="1" applyBorder="1" applyAlignment="1">
      <alignment/>
    </xf>
    <xf numFmtId="197" fontId="20" fillId="0" borderId="12" xfId="0" applyNumberFormat="1" applyFont="1" applyBorder="1" applyAlignment="1">
      <alignment horizontal="right"/>
    </xf>
    <xf numFmtId="197" fontId="19" fillId="0" borderId="12" xfId="0" applyNumberFormat="1" applyFont="1" applyBorder="1" applyAlignment="1">
      <alignment/>
    </xf>
    <xf numFmtId="197" fontId="22" fillId="0" borderId="12" xfId="0" applyNumberFormat="1" applyFont="1" applyFill="1" applyBorder="1" applyAlignment="1">
      <alignment horizontal="right"/>
    </xf>
    <xf numFmtId="197" fontId="16" fillId="0" borderId="12" xfId="0" applyNumberFormat="1" applyFont="1" applyFill="1" applyBorder="1" applyAlignment="1">
      <alignment horizontal="right"/>
    </xf>
    <xf numFmtId="0" fontId="16" fillId="0" borderId="12" xfId="0" applyFont="1" applyBorder="1" applyAlignment="1">
      <alignment vertical="top" wrapText="1"/>
    </xf>
    <xf numFmtId="197" fontId="17" fillId="0" borderId="12" xfId="0" applyNumberFormat="1" applyFont="1" applyBorder="1" applyAlignment="1">
      <alignment/>
    </xf>
    <xf numFmtId="197" fontId="17" fillId="0" borderId="12" xfId="0" applyNumberFormat="1" applyFont="1" applyBorder="1" applyAlignment="1">
      <alignment wrapText="1"/>
    </xf>
    <xf numFmtId="197" fontId="22" fillId="0" borderId="12" xfId="0" applyNumberFormat="1" applyFont="1" applyFill="1" applyBorder="1" applyAlignment="1">
      <alignment/>
    </xf>
    <xf numFmtId="0" fontId="23" fillId="0" borderId="0" xfId="0" applyFont="1" applyAlignment="1">
      <alignment/>
    </xf>
    <xf numFmtId="197" fontId="16" fillId="0" borderId="0" xfId="0" applyNumberFormat="1" applyFont="1" applyFill="1" applyBorder="1" applyAlignment="1">
      <alignment/>
    </xf>
    <xf numFmtId="0" fontId="17" fillId="0" borderId="0" xfId="0" applyFont="1" applyFill="1" applyAlignment="1">
      <alignment/>
    </xf>
    <xf numFmtId="197" fontId="18" fillId="0" borderId="0" xfId="0" applyNumberFormat="1" applyFont="1" applyAlignment="1">
      <alignment/>
    </xf>
    <xf numFmtId="0" fontId="17" fillId="0" borderId="12" xfId="0" applyFont="1" applyBorder="1" applyAlignment="1">
      <alignment horizontal="center" vertical="center" wrapText="1"/>
    </xf>
    <xf numFmtId="196" fontId="18" fillId="0" borderId="12" xfId="0" applyNumberFormat="1" applyFont="1" applyFill="1" applyBorder="1" applyAlignment="1">
      <alignment horizontal="center" vertical="top" wrapText="1"/>
    </xf>
    <xf numFmtId="198" fontId="18" fillId="0" borderId="12" xfId="0" applyNumberFormat="1" applyFont="1" applyFill="1" applyBorder="1" applyAlignment="1">
      <alignment horizontal="center" vertical="top" wrapText="1"/>
    </xf>
    <xf numFmtId="197" fontId="17" fillId="0" borderId="12" xfId="0" applyNumberFormat="1" applyFont="1" applyBorder="1" applyAlignment="1">
      <alignment horizontal="center" vertical="top" wrapText="1"/>
    </xf>
    <xf numFmtId="196" fontId="17" fillId="0" borderId="12" xfId="0" applyNumberFormat="1" applyFont="1" applyBorder="1" applyAlignment="1">
      <alignment horizontal="center" vertical="top" wrapText="1"/>
    </xf>
    <xf numFmtId="196" fontId="18" fillId="0" borderId="12" xfId="0" applyNumberFormat="1" applyFont="1" applyBorder="1" applyAlignment="1">
      <alignment horizontal="center" vertical="top" wrapText="1"/>
    </xf>
    <xf numFmtId="0" fontId="18" fillId="0" borderId="12" xfId="0" applyFont="1" applyFill="1" applyBorder="1" applyAlignment="1">
      <alignment/>
    </xf>
    <xf numFmtId="0" fontId="20" fillId="0" borderId="12" xfId="0" applyFont="1" applyBorder="1" applyAlignment="1">
      <alignment horizontal="left" vertical="top" wrapText="1"/>
    </xf>
    <xf numFmtId="49" fontId="20" fillId="0" borderId="12" xfId="0" applyNumberFormat="1" applyFont="1" applyFill="1" applyBorder="1" applyAlignment="1">
      <alignment horizontal="left" vertical="top" wrapText="1"/>
    </xf>
    <xf numFmtId="0" fontId="20" fillId="0" borderId="12" xfId="0" applyNumberFormat="1" applyFont="1" applyFill="1" applyBorder="1" applyAlignment="1">
      <alignment horizontal="left" vertical="top" wrapText="1"/>
    </xf>
    <xf numFmtId="0" fontId="16" fillId="0" borderId="12" xfId="0" applyFont="1" applyFill="1" applyBorder="1" applyAlignment="1">
      <alignment vertical="top" wrapText="1"/>
    </xf>
    <xf numFmtId="196" fontId="17" fillId="0" borderId="12" xfId="0" applyNumberFormat="1" applyFont="1" applyFill="1" applyBorder="1" applyAlignment="1">
      <alignment horizontal="right"/>
    </xf>
    <xf numFmtId="197" fontId="17" fillId="0" borderId="12" xfId="0" applyNumberFormat="1" applyFont="1" applyFill="1" applyBorder="1" applyAlignment="1">
      <alignment wrapText="1"/>
    </xf>
    <xf numFmtId="197" fontId="20" fillId="0" borderId="12" xfId="0" applyNumberFormat="1" applyFont="1" applyFill="1" applyBorder="1" applyAlignment="1">
      <alignment/>
    </xf>
    <xf numFmtId="0" fontId="20" fillId="0" borderId="12" xfId="53" applyNumberFormat="1" applyFont="1" applyBorder="1" applyAlignment="1">
      <alignment horizontal="left" vertical="center" wrapText="1"/>
      <protection/>
    </xf>
    <xf numFmtId="0" fontId="19" fillId="0" borderId="12" xfId="0" applyFont="1" applyBorder="1" applyAlignment="1">
      <alignment horizontal="justify"/>
    </xf>
    <xf numFmtId="0" fontId="10" fillId="0" borderId="0" xfId="0" applyFont="1" applyFill="1" applyAlignment="1">
      <alignment/>
    </xf>
    <xf numFmtId="196" fontId="16" fillId="0" borderId="12" xfId="0" applyNumberFormat="1" applyFont="1" applyFill="1" applyBorder="1" applyAlignment="1">
      <alignment/>
    </xf>
    <xf numFmtId="196" fontId="22" fillId="0" borderId="12" xfId="0" applyNumberFormat="1" applyFont="1" applyBorder="1" applyAlignment="1">
      <alignment horizontal="right"/>
    </xf>
    <xf numFmtId="0" fontId="18" fillId="0" borderId="12" xfId="0" applyFont="1" applyBorder="1" applyAlignment="1">
      <alignment vertical="center"/>
    </xf>
    <xf numFmtId="0" fontId="18" fillId="0" borderId="12" xfId="0" applyFont="1" applyBorder="1" applyAlignment="1">
      <alignment vertical="center" wrapText="1"/>
    </xf>
    <xf numFmtId="0" fontId="19" fillId="0" borderId="12" xfId="0" applyNumberFormat="1" applyFont="1" applyBorder="1" applyAlignment="1">
      <alignment vertical="center" wrapText="1"/>
    </xf>
    <xf numFmtId="0" fontId="19" fillId="0" borderId="12" xfId="0" applyNumberFormat="1" applyFont="1" applyFill="1" applyBorder="1" applyAlignment="1">
      <alignment vertical="center" wrapText="1"/>
    </xf>
    <xf numFmtId="0" fontId="21" fillId="0" borderId="12" xfId="0" applyNumberFormat="1" applyFont="1" applyBorder="1" applyAlignment="1">
      <alignment vertical="center" wrapText="1"/>
    </xf>
    <xf numFmtId="0" fontId="19" fillId="0" borderId="12" xfId="0" applyFont="1" applyBorder="1" applyAlignment="1">
      <alignment vertical="center" wrapText="1"/>
    </xf>
    <xf numFmtId="0" fontId="17" fillId="0" borderId="12" xfId="0" applyFont="1" applyBorder="1" applyAlignment="1">
      <alignment vertical="center" wrapText="1"/>
    </xf>
    <xf numFmtId="0" fontId="17" fillId="0" borderId="12" xfId="0" applyFont="1" applyBorder="1" applyAlignment="1">
      <alignment vertical="center"/>
    </xf>
    <xf numFmtId="0" fontId="16" fillId="0" borderId="12" xfId="0" applyFont="1" applyBorder="1" applyAlignment="1">
      <alignment vertical="center"/>
    </xf>
    <xf numFmtId="0" fontId="19" fillId="0" borderId="12" xfId="0" applyFont="1" applyBorder="1" applyAlignment="1">
      <alignment horizontal="left" vertical="center" wrapText="1"/>
    </xf>
    <xf numFmtId="0" fontId="20" fillId="0" borderId="12" xfId="0" applyFont="1" applyBorder="1" applyAlignment="1">
      <alignment horizontal="left" vertical="center" wrapText="1"/>
    </xf>
    <xf numFmtId="0" fontId="19" fillId="0" borderId="12" xfId="0" applyFont="1" applyBorder="1" applyAlignment="1">
      <alignment vertical="center"/>
    </xf>
    <xf numFmtId="0" fontId="19" fillId="0" borderId="12" xfId="0" applyNumberFormat="1" applyFont="1" applyFill="1" applyBorder="1" applyAlignment="1">
      <alignment horizontal="left" vertical="center" wrapText="1"/>
    </xf>
    <xf numFmtId="0" fontId="20" fillId="0" borderId="12" xfId="0" applyNumberFormat="1" applyFont="1" applyBorder="1" applyAlignment="1">
      <alignment vertical="center" wrapText="1"/>
    </xf>
    <xf numFmtId="0" fontId="16" fillId="0" borderId="12" xfId="0" applyFont="1" applyBorder="1" applyAlignment="1">
      <alignment vertical="center" wrapText="1"/>
    </xf>
    <xf numFmtId="197" fontId="17" fillId="0" borderId="12" xfId="0" applyNumberFormat="1" applyFont="1" applyBorder="1" applyAlignment="1">
      <alignment vertical="center" wrapText="1"/>
    </xf>
    <xf numFmtId="0" fontId="17" fillId="0" borderId="12" xfId="0" applyNumberFormat="1" applyFont="1" applyBorder="1" applyAlignment="1">
      <alignment vertical="center" wrapText="1"/>
    </xf>
    <xf numFmtId="0" fontId="22" fillId="0" borderId="12" xfId="0" applyFont="1" applyFill="1" applyBorder="1" applyAlignment="1">
      <alignment vertical="center"/>
    </xf>
    <xf numFmtId="0" fontId="25" fillId="0" borderId="0" xfId="0" applyFont="1" applyFill="1" applyAlignment="1">
      <alignment/>
    </xf>
    <xf numFmtId="196" fontId="17" fillId="0" borderId="12" xfId="0" applyNumberFormat="1" applyFont="1" applyBorder="1" applyAlignment="1">
      <alignment horizontal="right"/>
    </xf>
    <xf numFmtId="197" fontId="17" fillId="0" borderId="12" xfId="0" applyNumberFormat="1" applyFont="1" applyFill="1" applyBorder="1" applyAlignment="1">
      <alignment horizontal="right"/>
    </xf>
    <xf numFmtId="0" fontId="17" fillId="0" borderId="12" xfId="0" applyFont="1" applyFill="1" applyBorder="1" applyAlignment="1">
      <alignment vertical="top" wrapText="1"/>
    </xf>
    <xf numFmtId="197" fontId="17" fillId="0" borderId="12" xfId="0" applyNumberFormat="1" applyFont="1" applyBorder="1" applyAlignment="1">
      <alignment vertical="top" wrapText="1"/>
    </xf>
    <xf numFmtId="0" fontId="18" fillId="0" borderId="12" xfId="0" applyFont="1" applyFill="1" applyBorder="1" applyAlignment="1">
      <alignment horizontal="left" wrapText="1"/>
    </xf>
    <xf numFmtId="0" fontId="18" fillId="0" borderId="12" xfId="0" applyFont="1" applyFill="1" applyBorder="1" applyAlignment="1">
      <alignment vertical="center" wrapText="1"/>
    </xf>
    <xf numFmtId="0" fontId="17" fillId="0" borderId="12" xfId="0" applyFont="1" applyBorder="1" applyAlignment="1">
      <alignment horizontal="left" vertical="center" wrapText="1"/>
    </xf>
    <xf numFmtId="0" fontId="17" fillId="0" borderId="12" xfId="0" applyFont="1" applyBorder="1" applyAlignment="1">
      <alignment horizontal="left" vertical="top" wrapText="1"/>
    </xf>
    <xf numFmtId="197" fontId="18" fillId="0" borderId="12" xfId="0" applyNumberFormat="1" applyFont="1" applyFill="1" applyBorder="1" applyAlignment="1">
      <alignment/>
    </xf>
    <xf numFmtId="196" fontId="18" fillId="0" borderId="12" xfId="0" applyNumberFormat="1" applyFont="1" applyFill="1" applyBorder="1" applyAlignment="1">
      <alignment horizontal="right"/>
    </xf>
    <xf numFmtId="0" fontId="16" fillId="0" borderId="0" xfId="0" applyFont="1" applyAlignment="1">
      <alignment horizont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Укр"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F56"/>
  <sheetViews>
    <sheetView tabSelected="1" zoomScale="90" zoomScaleNormal="90" zoomScaleSheetLayoutView="75" zoomScalePageLayoutView="0" workbookViewId="0" topLeftCell="A49">
      <selection activeCell="E52" sqref="E52"/>
    </sheetView>
  </sheetViews>
  <sheetFormatPr defaultColWidth="9.00390625" defaultRowHeight="12.75"/>
  <cols>
    <col min="1" max="1" width="42.00390625" style="0" customWidth="1"/>
    <col min="2" max="2" width="16.25390625" style="8" customWidth="1"/>
    <col min="3" max="3" width="16.00390625" style="0" customWidth="1"/>
    <col min="4" max="4" width="15.875" style="24" customWidth="1"/>
    <col min="5" max="5" width="15.875" style="0" customWidth="1"/>
    <col min="6" max="6" width="14.625" style="0" customWidth="1"/>
  </cols>
  <sheetData>
    <row r="1" spans="1:6" ht="12.75" customHeight="1">
      <c r="A1" s="7"/>
      <c r="B1" s="17"/>
      <c r="C1" s="7"/>
      <c r="D1" s="22"/>
      <c r="E1" s="7"/>
      <c r="F1" s="6"/>
    </row>
    <row r="2" spans="1:6" ht="35.25" customHeight="1">
      <c r="A2" s="120" t="s">
        <v>83</v>
      </c>
      <c r="B2" s="120"/>
      <c r="C2" s="120"/>
      <c r="D2" s="120"/>
      <c r="E2" s="120"/>
      <c r="F2" s="120"/>
    </row>
    <row r="3" spans="1:6" ht="15.75">
      <c r="A3" s="26"/>
      <c r="B3" s="70"/>
      <c r="C3" s="27"/>
      <c r="D3" s="71"/>
      <c r="E3" s="28"/>
      <c r="F3" s="29"/>
    </row>
    <row r="4" spans="1:6" ht="94.5" customHeight="1">
      <c r="A4" s="72" t="s">
        <v>26</v>
      </c>
      <c r="B4" s="73" t="s">
        <v>72</v>
      </c>
      <c r="C4" s="74" t="s">
        <v>107</v>
      </c>
      <c r="D4" s="75" t="s">
        <v>109</v>
      </c>
      <c r="E4" s="76" t="s">
        <v>73</v>
      </c>
      <c r="F4" s="77" t="s">
        <v>74</v>
      </c>
    </row>
    <row r="5" spans="1:6" ht="49.5" customHeight="1" hidden="1">
      <c r="A5" s="72"/>
      <c r="B5" s="73"/>
      <c r="C5" s="74"/>
      <c r="D5" s="75"/>
      <c r="E5" s="76"/>
      <c r="F5" s="77"/>
    </row>
    <row r="6" spans="1:6" ht="18" customHeight="1">
      <c r="A6" s="38" t="s">
        <v>27</v>
      </c>
      <c r="B6" s="39"/>
      <c r="C6" s="40"/>
      <c r="D6" s="41"/>
      <c r="E6" s="42"/>
      <c r="F6" s="43"/>
    </row>
    <row r="7" spans="1:6" ht="22.5" customHeight="1">
      <c r="A7" s="78" t="s">
        <v>28</v>
      </c>
      <c r="B7" s="44">
        <v>1217055</v>
      </c>
      <c r="C7" s="45">
        <v>799399</v>
      </c>
      <c r="D7" s="46">
        <v>768660.921</v>
      </c>
      <c r="E7" s="47">
        <f>D7/B7*100</f>
        <v>63.15745147096885</v>
      </c>
      <c r="F7" s="48">
        <f>D7/C7*100</f>
        <v>96.15485145715719</v>
      </c>
    </row>
    <row r="8" spans="1:6" ht="18" customHeight="1">
      <c r="A8" s="57" t="s">
        <v>62</v>
      </c>
      <c r="B8" s="49">
        <v>2140</v>
      </c>
      <c r="C8" s="45">
        <v>1703.6</v>
      </c>
      <c r="D8" s="46">
        <v>1469.213</v>
      </c>
      <c r="E8" s="47">
        <f aca="true" t="shared" si="0" ref="E8:E53">D8/B8*100</f>
        <v>68.65481308411215</v>
      </c>
      <c r="F8" s="48">
        <f aca="true" t="shared" si="1" ref="F8:F53">D8/C8*100</f>
        <v>86.24166471002583</v>
      </c>
    </row>
    <row r="9" spans="1:6" ht="18.75" customHeight="1">
      <c r="A9" s="56" t="s">
        <v>88</v>
      </c>
      <c r="B9" s="49">
        <v>195600</v>
      </c>
      <c r="C9" s="45">
        <v>123815</v>
      </c>
      <c r="D9" s="46">
        <v>104324.038</v>
      </c>
      <c r="E9" s="47">
        <f t="shared" si="0"/>
        <v>53.33539775051125</v>
      </c>
      <c r="F9" s="48">
        <f t="shared" si="1"/>
        <v>84.25799620401405</v>
      </c>
    </row>
    <row r="10" spans="1:6" ht="15.75">
      <c r="A10" s="57" t="s">
        <v>54</v>
      </c>
      <c r="B10" s="50">
        <f>B11+B15+B17</f>
        <v>537438</v>
      </c>
      <c r="C10" s="50">
        <f>C11+C15+C17</f>
        <v>376609.26</v>
      </c>
      <c r="D10" s="50">
        <f>D11+D15+D16+D17</f>
        <v>351713.94499999995</v>
      </c>
      <c r="E10" s="47">
        <f t="shared" si="0"/>
        <v>65.44270129763804</v>
      </c>
      <c r="F10" s="48">
        <f t="shared" si="1"/>
        <v>93.38961686709453</v>
      </c>
    </row>
    <row r="11" spans="1:6" s="12" customFormat="1" ht="15.75">
      <c r="A11" s="51" t="s">
        <v>29</v>
      </c>
      <c r="B11" s="52">
        <f>SUM(B12:B14)</f>
        <v>306758</v>
      </c>
      <c r="C11" s="53">
        <f>C12+C13+C14</f>
        <v>209637.44</v>
      </c>
      <c r="D11" s="53">
        <f>D12+D13+D14</f>
        <v>186278.674</v>
      </c>
      <c r="E11" s="47">
        <f t="shared" si="0"/>
        <v>60.72496039223101</v>
      </c>
      <c r="F11" s="48">
        <f t="shared" si="1"/>
        <v>88.85754090490707</v>
      </c>
    </row>
    <row r="12" spans="1:6" s="12" customFormat="1" ht="33" customHeight="1">
      <c r="A12" s="51" t="s">
        <v>56</v>
      </c>
      <c r="B12" s="52">
        <v>24108</v>
      </c>
      <c r="C12" s="53">
        <v>17357</v>
      </c>
      <c r="D12" s="54">
        <v>18866.632</v>
      </c>
      <c r="E12" s="47">
        <f t="shared" si="0"/>
        <v>78.25880205740833</v>
      </c>
      <c r="F12" s="48">
        <f t="shared" si="1"/>
        <v>108.69753989744773</v>
      </c>
    </row>
    <row r="13" spans="1:6" s="12" customFormat="1" ht="15.75">
      <c r="A13" s="51" t="s">
        <v>30</v>
      </c>
      <c r="B13" s="52">
        <v>280700</v>
      </c>
      <c r="C13" s="53">
        <v>190760.44</v>
      </c>
      <c r="D13" s="54">
        <v>165350.753</v>
      </c>
      <c r="E13" s="47">
        <f t="shared" si="0"/>
        <v>58.90657392233701</v>
      </c>
      <c r="F13" s="48">
        <f t="shared" si="1"/>
        <v>86.67979220429561</v>
      </c>
    </row>
    <row r="14" spans="1:6" s="12" customFormat="1" ht="15.75" customHeight="1">
      <c r="A14" s="51" t="s">
        <v>31</v>
      </c>
      <c r="B14" s="52">
        <v>1950</v>
      </c>
      <c r="C14" s="53">
        <v>1520</v>
      </c>
      <c r="D14" s="85">
        <v>2061.289</v>
      </c>
      <c r="E14" s="47">
        <f t="shared" si="0"/>
        <v>105.70712820512821</v>
      </c>
      <c r="F14" s="48">
        <f t="shared" si="1"/>
        <v>135.61111842105265</v>
      </c>
    </row>
    <row r="15" spans="1:6" s="12" customFormat="1" ht="18.75" customHeight="1">
      <c r="A15" s="55" t="s">
        <v>32</v>
      </c>
      <c r="B15" s="52">
        <v>250</v>
      </c>
      <c r="C15" s="53">
        <v>171.82</v>
      </c>
      <c r="D15" s="54">
        <v>220.818</v>
      </c>
      <c r="E15" s="47">
        <f t="shared" si="0"/>
        <v>88.3272</v>
      </c>
      <c r="F15" s="48">
        <f t="shared" si="1"/>
        <v>128.51705272960078</v>
      </c>
    </row>
    <row r="16" spans="1:6" s="12" customFormat="1" ht="54" customHeight="1">
      <c r="A16" s="55" t="s">
        <v>64</v>
      </c>
      <c r="B16" s="52"/>
      <c r="C16" s="53"/>
      <c r="D16" s="54">
        <v>-113.575</v>
      </c>
      <c r="E16" s="47"/>
      <c r="F16" s="48"/>
    </row>
    <row r="17" spans="1:6" s="12" customFormat="1" ht="18" customHeight="1">
      <c r="A17" s="55" t="s">
        <v>33</v>
      </c>
      <c r="B17" s="52">
        <v>230430</v>
      </c>
      <c r="C17" s="53">
        <v>166800</v>
      </c>
      <c r="D17" s="54">
        <v>165328.028</v>
      </c>
      <c r="E17" s="47">
        <f t="shared" si="0"/>
        <v>71.74761445992274</v>
      </c>
      <c r="F17" s="48">
        <f t="shared" si="1"/>
        <v>99.11752278177457</v>
      </c>
    </row>
    <row r="18" spans="1:6" ht="20.25" customHeight="1">
      <c r="A18" s="56" t="s">
        <v>35</v>
      </c>
      <c r="B18" s="49">
        <v>150</v>
      </c>
      <c r="C18" s="45">
        <v>98</v>
      </c>
      <c r="D18" s="44">
        <v>460.448</v>
      </c>
      <c r="E18" s="83" t="s">
        <v>111</v>
      </c>
      <c r="F18" s="48" t="s">
        <v>112</v>
      </c>
    </row>
    <row r="19" spans="1:6" ht="34.5" customHeight="1">
      <c r="A19" s="56" t="s">
        <v>76</v>
      </c>
      <c r="B19" s="49">
        <v>20500</v>
      </c>
      <c r="C19" s="45">
        <v>12618</v>
      </c>
      <c r="D19" s="46">
        <v>14516.941</v>
      </c>
      <c r="E19" s="47">
        <f t="shared" si="0"/>
        <v>70.81434634146342</v>
      </c>
      <c r="F19" s="48">
        <f t="shared" si="1"/>
        <v>115.04946108733556</v>
      </c>
    </row>
    <row r="20" spans="1:6" ht="69" customHeight="1">
      <c r="A20" s="56" t="s">
        <v>36</v>
      </c>
      <c r="B20" s="49">
        <v>10500</v>
      </c>
      <c r="C20" s="45">
        <v>7000</v>
      </c>
      <c r="D20" s="46">
        <v>6112.375</v>
      </c>
      <c r="E20" s="47">
        <f t="shared" si="0"/>
        <v>58.213095238095235</v>
      </c>
      <c r="F20" s="48">
        <f t="shared" si="1"/>
        <v>87.31964285714285</v>
      </c>
    </row>
    <row r="21" spans="1:6" ht="16.5" customHeight="1">
      <c r="A21" s="56" t="s">
        <v>37</v>
      </c>
      <c r="B21" s="49">
        <v>300</v>
      </c>
      <c r="C21" s="45">
        <v>188</v>
      </c>
      <c r="D21" s="46">
        <v>321.734</v>
      </c>
      <c r="E21" s="47">
        <f t="shared" si="0"/>
        <v>107.24466666666666</v>
      </c>
      <c r="F21" s="48">
        <f t="shared" si="1"/>
        <v>171.1351063829787</v>
      </c>
    </row>
    <row r="22" spans="1:6" ht="33.75" customHeight="1">
      <c r="A22" s="56" t="s">
        <v>86</v>
      </c>
      <c r="B22" s="49"/>
      <c r="C22" s="45"/>
      <c r="D22" s="46">
        <v>17309.589</v>
      </c>
      <c r="E22" s="47"/>
      <c r="F22" s="48"/>
    </row>
    <row r="23" spans="1:6" ht="22.5" customHeight="1">
      <c r="A23" s="57" t="s">
        <v>38</v>
      </c>
      <c r="B23" s="49">
        <v>3100</v>
      </c>
      <c r="C23" s="45">
        <v>2060</v>
      </c>
      <c r="D23" s="44">
        <v>5378.126</v>
      </c>
      <c r="E23" s="47">
        <f t="shared" si="0"/>
        <v>173.48793548387098</v>
      </c>
      <c r="F23" s="48" t="s">
        <v>113</v>
      </c>
    </row>
    <row r="24" spans="1:6" s="10" customFormat="1" ht="21.75" customHeight="1">
      <c r="A24" s="58" t="s">
        <v>39</v>
      </c>
      <c r="B24" s="59">
        <f>B7+B8+B9+B10++B18+B19+B20+B21+B23</f>
        <v>1986783</v>
      </c>
      <c r="C24" s="59">
        <f>C7+C8+C9+C10++C18+C19+C20+C21+C23</f>
        <v>1323490.8599999999</v>
      </c>
      <c r="D24" s="59">
        <f>D7+D8+D9+D10+D18+D19+D20+D21+D22+D23</f>
        <v>1270267.33</v>
      </c>
      <c r="E24" s="89">
        <f t="shared" si="0"/>
        <v>63.935886807970476</v>
      </c>
      <c r="F24" s="90">
        <f t="shared" si="1"/>
        <v>95.97854948541165</v>
      </c>
    </row>
    <row r="25" spans="1:6" ht="23.25" customHeight="1">
      <c r="A25" s="57" t="s">
        <v>40</v>
      </c>
      <c r="B25" s="52">
        <f>B26+B27+B28+B29+B30+B31+B33+B35+B36+B34+B32+B37</f>
        <v>1660864.8359999997</v>
      </c>
      <c r="C25" s="53">
        <f>SUM(C26:C37)</f>
        <v>1194900.0350000001</v>
      </c>
      <c r="D25" s="53">
        <f>SUM(D26:D36)</f>
        <v>1174103.8569999998</v>
      </c>
      <c r="E25" s="47">
        <f t="shared" si="0"/>
        <v>70.69231833625263</v>
      </c>
      <c r="F25" s="48">
        <f t="shared" si="1"/>
        <v>98.25958846841942</v>
      </c>
    </row>
    <row r="26" spans="1:6" ht="132.75" customHeight="1">
      <c r="A26" s="79" t="s">
        <v>41</v>
      </c>
      <c r="B26" s="52">
        <v>521582.3</v>
      </c>
      <c r="C26" s="60">
        <v>339996.166</v>
      </c>
      <c r="D26" s="61">
        <v>327901.689</v>
      </c>
      <c r="E26" s="47">
        <f t="shared" si="0"/>
        <v>62.866720937424446</v>
      </c>
      <c r="F26" s="48">
        <f t="shared" si="1"/>
        <v>96.44276076924938</v>
      </c>
    </row>
    <row r="27" spans="1:6" ht="146.25" customHeight="1">
      <c r="A27" s="79" t="s">
        <v>42</v>
      </c>
      <c r="B27" s="52">
        <v>299682.7</v>
      </c>
      <c r="C27" s="60">
        <v>288040.822</v>
      </c>
      <c r="D27" s="61">
        <v>291338.977</v>
      </c>
      <c r="E27" s="47">
        <f t="shared" si="0"/>
        <v>97.21581425954852</v>
      </c>
      <c r="F27" s="48">
        <f t="shared" si="1"/>
        <v>101.14503040822459</v>
      </c>
    </row>
    <row r="28" spans="1:6" ht="85.5" customHeight="1">
      <c r="A28" s="79" t="s">
        <v>43</v>
      </c>
      <c r="B28" s="52">
        <v>890.5</v>
      </c>
      <c r="C28" s="53">
        <v>593.6</v>
      </c>
      <c r="D28" s="61">
        <v>593.6</v>
      </c>
      <c r="E28" s="47">
        <f t="shared" si="0"/>
        <v>66.65918023582257</v>
      </c>
      <c r="F28" s="48">
        <f t="shared" si="1"/>
        <v>100</v>
      </c>
    </row>
    <row r="29" spans="1:6" ht="71.25" customHeight="1">
      <c r="A29" s="79" t="s">
        <v>89</v>
      </c>
      <c r="B29" s="52">
        <v>7133.3</v>
      </c>
      <c r="C29" s="53">
        <v>3518.7</v>
      </c>
      <c r="D29" s="61">
        <v>3518.7</v>
      </c>
      <c r="E29" s="47">
        <f t="shared" si="0"/>
        <v>49.32780059719905</v>
      </c>
      <c r="F29" s="48">
        <f t="shared" si="1"/>
        <v>100</v>
      </c>
    </row>
    <row r="30" spans="1:6" ht="36" customHeight="1">
      <c r="A30" s="79" t="s">
        <v>44</v>
      </c>
      <c r="B30" s="52">
        <v>375497</v>
      </c>
      <c r="C30" s="53">
        <v>258313</v>
      </c>
      <c r="D30" s="61">
        <v>258313</v>
      </c>
      <c r="E30" s="47">
        <f t="shared" si="0"/>
        <v>68.79229394642302</v>
      </c>
      <c r="F30" s="48">
        <f t="shared" si="1"/>
        <v>100</v>
      </c>
    </row>
    <row r="31" spans="1:6" ht="33.75" customHeight="1">
      <c r="A31" s="79" t="s">
        <v>45</v>
      </c>
      <c r="B31" s="52">
        <v>421623.7</v>
      </c>
      <c r="C31" s="53">
        <v>278596.533</v>
      </c>
      <c r="D31" s="61">
        <v>278307.086</v>
      </c>
      <c r="E31" s="47">
        <f t="shared" si="0"/>
        <v>66.00840654830363</v>
      </c>
      <c r="F31" s="48">
        <f t="shared" si="1"/>
        <v>99.89610531154743</v>
      </c>
    </row>
    <row r="32" spans="1:6" ht="69" customHeight="1">
      <c r="A32" s="79" t="s">
        <v>94</v>
      </c>
      <c r="B32" s="52">
        <v>8436.275</v>
      </c>
      <c r="C32" s="53">
        <v>6685</v>
      </c>
      <c r="D32" s="61">
        <v>6685</v>
      </c>
      <c r="E32" s="47">
        <f t="shared" si="0"/>
        <v>79.24113426838268</v>
      </c>
      <c r="F32" s="48">
        <f t="shared" si="1"/>
        <v>100</v>
      </c>
    </row>
    <row r="33" spans="1:6" ht="19.5" customHeight="1">
      <c r="A33" s="80" t="s">
        <v>46</v>
      </c>
      <c r="B33" s="52">
        <v>6169.15</v>
      </c>
      <c r="C33" s="60">
        <v>4369.745</v>
      </c>
      <c r="D33" s="61">
        <v>2961.025</v>
      </c>
      <c r="E33" s="47">
        <f t="shared" si="0"/>
        <v>47.99729298201535</v>
      </c>
      <c r="F33" s="48">
        <f t="shared" si="1"/>
        <v>67.76196322668714</v>
      </c>
    </row>
    <row r="34" spans="1:6" ht="69" customHeight="1">
      <c r="A34" s="87" t="s">
        <v>92</v>
      </c>
      <c r="B34" s="52">
        <v>4457.487</v>
      </c>
      <c r="C34" s="60">
        <v>1070.145</v>
      </c>
      <c r="D34" s="61">
        <v>1070.145</v>
      </c>
      <c r="E34" s="47">
        <f t="shared" si="0"/>
        <v>24.00780978161013</v>
      </c>
      <c r="F34" s="48">
        <f t="shared" si="1"/>
        <v>100</v>
      </c>
    </row>
    <row r="35" spans="1:6" ht="225" customHeight="1">
      <c r="A35" s="81" t="s">
        <v>78</v>
      </c>
      <c r="B35" s="52">
        <v>4552.4</v>
      </c>
      <c r="C35" s="53">
        <v>2876.3</v>
      </c>
      <c r="D35" s="61">
        <v>2529.311</v>
      </c>
      <c r="E35" s="47">
        <f t="shared" si="0"/>
        <v>55.55994640189791</v>
      </c>
      <c r="F35" s="48">
        <f t="shared" si="1"/>
        <v>87.93627229426694</v>
      </c>
    </row>
    <row r="36" spans="1:6" ht="294.75" customHeight="1">
      <c r="A36" s="86" t="s">
        <v>87</v>
      </c>
      <c r="B36" s="52">
        <v>885.324</v>
      </c>
      <c r="C36" s="53">
        <v>885.324</v>
      </c>
      <c r="D36" s="61">
        <v>885.324</v>
      </c>
      <c r="E36" s="47">
        <f t="shared" si="0"/>
        <v>100</v>
      </c>
      <c r="F36" s="48">
        <f t="shared" si="1"/>
        <v>100</v>
      </c>
    </row>
    <row r="37" spans="1:6" ht="310.5" customHeight="1">
      <c r="A37" s="86" t="s">
        <v>98</v>
      </c>
      <c r="B37" s="52">
        <v>9954.7</v>
      </c>
      <c r="C37" s="53">
        <v>9954.7</v>
      </c>
      <c r="D37" s="61"/>
      <c r="E37" s="47"/>
      <c r="F37" s="48"/>
    </row>
    <row r="38" spans="1:6" s="10" customFormat="1" ht="28.5" customHeight="1">
      <c r="A38" s="64" t="s">
        <v>47</v>
      </c>
      <c r="B38" s="59">
        <f>B24+B25</f>
        <v>3647647.8359999997</v>
      </c>
      <c r="C38" s="62">
        <f>C24+C25</f>
        <v>2518390.895</v>
      </c>
      <c r="D38" s="63">
        <f>D24+D25</f>
        <v>2444371.187</v>
      </c>
      <c r="E38" s="89">
        <f t="shared" si="0"/>
        <v>67.01225822502894</v>
      </c>
      <c r="F38" s="90">
        <f t="shared" si="1"/>
        <v>97.06083324288703</v>
      </c>
    </row>
    <row r="39" spans="1:6" ht="24" customHeight="1">
      <c r="A39" s="64" t="s">
        <v>48</v>
      </c>
      <c r="B39" s="49"/>
      <c r="C39" s="62"/>
      <c r="D39" s="65"/>
      <c r="E39" s="47"/>
      <c r="F39" s="48"/>
    </row>
    <row r="40" spans="1:6" ht="42" customHeight="1">
      <c r="A40" s="56" t="s">
        <v>97</v>
      </c>
      <c r="B40" s="49"/>
      <c r="C40" s="63"/>
      <c r="D40" s="65">
        <v>2.747</v>
      </c>
      <c r="E40" s="47"/>
      <c r="F40" s="110"/>
    </row>
    <row r="41" spans="1:6" ht="57.75" customHeight="1">
      <c r="A41" s="56" t="s">
        <v>80</v>
      </c>
      <c r="B41" s="49"/>
      <c r="C41" s="63"/>
      <c r="D41" s="65">
        <v>-22.151</v>
      </c>
      <c r="E41" s="47"/>
      <c r="F41" s="110"/>
    </row>
    <row r="42" spans="1:6" ht="18.75" customHeight="1">
      <c r="A42" s="56" t="s">
        <v>34</v>
      </c>
      <c r="B42" s="49">
        <v>620</v>
      </c>
      <c r="C42" s="111">
        <v>469.495</v>
      </c>
      <c r="D42" s="65">
        <v>633.157</v>
      </c>
      <c r="E42" s="47">
        <f t="shared" si="0"/>
        <v>102.12209677419355</v>
      </c>
      <c r="F42" s="110">
        <f t="shared" si="1"/>
        <v>134.85915717952267</v>
      </c>
    </row>
    <row r="43" spans="1:6" ht="82.5" customHeight="1">
      <c r="A43" s="56" t="s">
        <v>49</v>
      </c>
      <c r="B43" s="49">
        <v>300</v>
      </c>
      <c r="C43" s="111">
        <v>208.8</v>
      </c>
      <c r="D43" s="49">
        <v>331.748</v>
      </c>
      <c r="E43" s="47">
        <f t="shared" si="0"/>
        <v>110.58266666666667</v>
      </c>
      <c r="F43" s="110">
        <f t="shared" si="1"/>
        <v>158.88314176245208</v>
      </c>
    </row>
    <row r="44" spans="1:6" s="15" customFormat="1" ht="76.5" customHeight="1">
      <c r="A44" s="112" t="s">
        <v>59</v>
      </c>
      <c r="B44" s="49">
        <v>71.74</v>
      </c>
      <c r="C44" s="111">
        <v>30</v>
      </c>
      <c r="D44" s="49">
        <v>115.48</v>
      </c>
      <c r="E44" s="47">
        <f t="shared" si="0"/>
        <v>160.97017005854477</v>
      </c>
      <c r="F44" s="110" t="s">
        <v>103</v>
      </c>
    </row>
    <row r="45" spans="1:6" s="14" customFormat="1" ht="48" customHeight="1">
      <c r="A45" s="56" t="s">
        <v>50</v>
      </c>
      <c r="B45" s="49">
        <v>500</v>
      </c>
      <c r="C45" s="111">
        <v>320</v>
      </c>
      <c r="D45" s="49">
        <v>3131.877</v>
      </c>
      <c r="E45" s="83" t="s">
        <v>104</v>
      </c>
      <c r="F45" s="110" t="s">
        <v>105</v>
      </c>
    </row>
    <row r="46" spans="1:6" s="21" customFormat="1" ht="39" customHeight="1">
      <c r="A46" s="113" t="s">
        <v>65</v>
      </c>
      <c r="B46" s="49">
        <v>2000</v>
      </c>
      <c r="C46" s="111">
        <v>1200</v>
      </c>
      <c r="D46" s="49"/>
      <c r="E46" s="83"/>
      <c r="F46" s="110"/>
    </row>
    <row r="47" spans="1:6" ht="17.25" customHeight="1">
      <c r="A47" s="56" t="s">
        <v>68</v>
      </c>
      <c r="B47" s="84">
        <v>500</v>
      </c>
      <c r="C47" s="66">
        <v>380</v>
      </c>
      <c r="D47" s="66">
        <v>9323.313</v>
      </c>
      <c r="E47" s="83" t="s">
        <v>115</v>
      </c>
      <c r="F47" s="110" t="s">
        <v>114</v>
      </c>
    </row>
    <row r="48" spans="1:6" ht="69" customHeight="1">
      <c r="A48" s="117" t="s">
        <v>94</v>
      </c>
      <c r="B48" s="84">
        <v>20843.393</v>
      </c>
      <c r="C48" s="66">
        <v>10422</v>
      </c>
      <c r="D48" s="66">
        <v>10422</v>
      </c>
      <c r="E48" s="83"/>
      <c r="F48" s="110"/>
    </row>
    <row r="49" spans="1:6" ht="289.5" customHeight="1">
      <c r="A49" s="56" t="s">
        <v>99</v>
      </c>
      <c r="B49" s="84">
        <v>78941.346</v>
      </c>
      <c r="C49" s="66">
        <v>78941.346</v>
      </c>
      <c r="D49" s="66"/>
      <c r="E49" s="47"/>
      <c r="F49" s="110"/>
    </row>
    <row r="50" spans="1:6" s="10" customFormat="1" ht="26.25" customHeight="1">
      <c r="A50" s="82" t="s">
        <v>51</v>
      </c>
      <c r="B50" s="59">
        <f>SUM(B42:B49)</f>
        <v>103776.479</v>
      </c>
      <c r="C50" s="59">
        <f>SUM(C42:C49)</f>
        <v>91971.641</v>
      </c>
      <c r="D50" s="59">
        <f>SUM(D40:D48)</f>
        <v>23938.171000000002</v>
      </c>
      <c r="E50" s="89">
        <f t="shared" si="0"/>
        <v>23.06704874810794</v>
      </c>
      <c r="F50" s="90">
        <f t="shared" si="1"/>
        <v>26.027774148337745</v>
      </c>
    </row>
    <row r="51" spans="1:6" s="88" customFormat="1" ht="21" customHeight="1">
      <c r="A51" s="82" t="s">
        <v>52</v>
      </c>
      <c r="B51" s="59">
        <f>B38+B50</f>
        <v>3751424.3149999995</v>
      </c>
      <c r="C51" s="59">
        <f>C38+C50</f>
        <v>2610362.536</v>
      </c>
      <c r="D51" s="59">
        <f>D38+D50</f>
        <v>2468309.358</v>
      </c>
      <c r="E51" s="89">
        <f t="shared" si="0"/>
        <v>65.79659219381054</v>
      </c>
      <c r="F51" s="90">
        <f t="shared" si="1"/>
        <v>94.55810539567138</v>
      </c>
    </row>
    <row r="52" spans="1:6" s="109" customFormat="1" ht="48" customHeight="1">
      <c r="A52" s="114" t="s">
        <v>58</v>
      </c>
      <c r="B52" s="118">
        <v>705.5</v>
      </c>
      <c r="C52" s="45">
        <v>352.75</v>
      </c>
      <c r="D52" s="45">
        <v>1418.257</v>
      </c>
      <c r="E52" s="119" t="s">
        <v>116</v>
      </c>
      <c r="F52" s="119" t="s">
        <v>106</v>
      </c>
    </row>
    <row r="53" spans="1:6" s="10" customFormat="1" ht="15.75">
      <c r="A53" s="58" t="s">
        <v>53</v>
      </c>
      <c r="B53" s="59">
        <f>B51+B52</f>
        <v>3752129.8149999995</v>
      </c>
      <c r="C53" s="67">
        <f>C51+C52</f>
        <v>2610715.286</v>
      </c>
      <c r="D53" s="59">
        <f>D51+D52</f>
        <v>2469727.615</v>
      </c>
      <c r="E53" s="89">
        <f t="shared" si="0"/>
        <v>65.8220194068632</v>
      </c>
      <c r="F53" s="90">
        <f t="shared" si="1"/>
        <v>94.59965352192756</v>
      </c>
    </row>
    <row r="54" spans="3:6" ht="12.75">
      <c r="C54" s="9"/>
      <c r="D54" s="23"/>
      <c r="E54" s="9"/>
      <c r="F54" s="9"/>
    </row>
    <row r="56" spans="1:2" ht="12.75">
      <c r="A56" s="16"/>
      <c r="B56" s="18"/>
    </row>
  </sheetData>
  <sheetProtection/>
  <mergeCells count="1">
    <mergeCell ref="A2:F2"/>
  </mergeCells>
  <printOptions/>
  <pageMargins left="0.708661417322835" right="0.708661417322835" top="0.748031496062992" bottom="0.748031496062992" header="0.31496062992126" footer="0.31496062992126"/>
  <pageSetup fitToHeight="3" fitToWidth="1" horizontalDpi="600" verticalDpi="600" orientation="portrait" paperSize="9" scale="71" r:id="rId1"/>
</worksheet>
</file>

<file path=xl/worksheets/sheet2.xml><?xml version="1.0" encoding="utf-8"?>
<worksheet xmlns="http://schemas.openxmlformats.org/spreadsheetml/2006/main" xmlns:r="http://schemas.openxmlformats.org/officeDocument/2006/relationships">
  <sheetPr>
    <pageSetUpPr fitToPage="1"/>
  </sheetPr>
  <dimension ref="A1:G54"/>
  <sheetViews>
    <sheetView zoomScale="90" zoomScaleNormal="90" zoomScalePageLayoutView="0" workbookViewId="0" topLeftCell="A52">
      <selection activeCell="E52" sqref="E52"/>
    </sheetView>
  </sheetViews>
  <sheetFormatPr defaultColWidth="9.00390625" defaultRowHeight="12.75"/>
  <cols>
    <col min="1" max="1" width="44.125" style="1" customWidth="1"/>
    <col min="2" max="2" width="14.75390625" style="1" customWidth="1"/>
    <col min="3" max="3" width="13.875" style="5" customWidth="1"/>
    <col min="4" max="4" width="16.75390625" style="1" customWidth="1"/>
    <col min="5" max="5" width="14.375" style="1" customWidth="1"/>
    <col min="6" max="6" width="14.375" style="4" customWidth="1"/>
    <col min="7" max="7" width="48.625" style="1" customWidth="1"/>
    <col min="8" max="16384" width="9.125" style="1" customWidth="1"/>
  </cols>
  <sheetData>
    <row r="1" spans="1:6" ht="28.5" customHeight="1">
      <c r="A1" s="7"/>
      <c r="B1" s="7"/>
      <c r="C1" s="7"/>
      <c r="D1" s="7"/>
      <c r="E1" s="7"/>
      <c r="F1" s="6"/>
    </row>
    <row r="2" spans="1:6" ht="29.25" customHeight="1">
      <c r="A2" s="120" t="s">
        <v>84</v>
      </c>
      <c r="B2" s="120"/>
      <c r="C2" s="120"/>
      <c r="D2" s="120"/>
      <c r="E2" s="120"/>
      <c r="F2" s="120"/>
    </row>
    <row r="3" spans="1:6" ht="29.25" customHeight="1">
      <c r="A3" s="26"/>
      <c r="B3" s="26"/>
      <c r="C3" s="27"/>
      <c r="D3" s="28"/>
      <c r="E3" s="28"/>
      <c r="F3" s="29"/>
    </row>
    <row r="4" spans="1:6" ht="98.25" customHeight="1">
      <c r="A4" s="30" t="s">
        <v>11</v>
      </c>
      <c r="B4" s="31" t="s">
        <v>67</v>
      </c>
      <c r="C4" s="32" t="s">
        <v>108</v>
      </c>
      <c r="D4" s="30" t="s">
        <v>110</v>
      </c>
      <c r="E4" s="33" t="s">
        <v>70</v>
      </c>
      <c r="F4" s="33" t="s">
        <v>71</v>
      </c>
    </row>
    <row r="5" spans="1:6" ht="0.75" customHeight="1" hidden="1">
      <c r="A5" s="34"/>
      <c r="B5" s="35"/>
      <c r="C5" s="36"/>
      <c r="D5" s="34"/>
      <c r="E5" s="37"/>
      <c r="F5" s="37"/>
    </row>
    <row r="6" spans="1:6" ht="18" customHeight="1">
      <c r="A6" s="38" t="s">
        <v>10</v>
      </c>
      <c r="B6" s="39"/>
      <c r="C6" s="40"/>
      <c r="D6" s="41"/>
      <c r="E6" s="42"/>
      <c r="F6" s="43"/>
    </row>
    <row r="7" spans="1:6" ht="19.5" customHeight="1">
      <c r="A7" s="91" t="s">
        <v>0</v>
      </c>
      <c r="B7" s="44">
        <v>1217055</v>
      </c>
      <c r="C7" s="45">
        <v>799399</v>
      </c>
      <c r="D7" s="46">
        <v>768660.921</v>
      </c>
      <c r="E7" s="47">
        <f>D7/B7*100</f>
        <v>63.15745147096885</v>
      </c>
      <c r="F7" s="48">
        <f>D7/C7*100</f>
        <v>96.15485145715719</v>
      </c>
    </row>
    <row r="8" spans="1:6" ht="18.75" customHeight="1">
      <c r="A8" s="91" t="s">
        <v>1</v>
      </c>
      <c r="B8" s="49">
        <v>2140</v>
      </c>
      <c r="C8" s="45">
        <v>1703.6</v>
      </c>
      <c r="D8" s="46">
        <v>1469.213</v>
      </c>
      <c r="E8" s="47">
        <f aca="true" t="shared" si="0" ref="E8:E53">D8/B8*100</f>
        <v>68.65481308411215</v>
      </c>
      <c r="F8" s="48">
        <f aca="true" t="shared" si="1" ref="F8:F53">D8/C8*100</f>
        <v>86.24166471002583</v>
      </c>
    </row>
    <row r="9" spans="1:6" ht="18.75" customHeight="1">
      <c r="A9" s="92" t="s">
        <v>91</v>
      </c>
      <c r="B9" s="49">
        <v>195600</v>
      </c>
      <c r="C9" s="45">
        <v>123815</v>
      </c>
      <c r="D9" s="46">
        <v>104324.038</v>
      </c>
      <c r="E9" s="47">
        <f t="shared" si="0"/>
        <v>53.33539775051125</v>
      </c>
      <c r="F9" s="48">
        <f t="shared" si="1"/>
        <v>84.25799620401405</v>
      </c>
    </row>
    <row r="10" spans="1:6" s="3" customFormat="1" ht="17.25" customHeight="1">
      <c r="A10" s="91" t="s">
        <v>55</v>
      </c>
      <c r="B10" s="50">
        <f>B11+B15+B17</f>
        <v>537438</v>
      </c>
      <c r="C10" s="50">
        <f>C11+C15+C17</f>
        <v>376609.26</v>
      </c>
      <c r="D10" s="50">
        <f>D11+D15+D16+D17</f>
        <v>351713.94499999995</v>
      </c>
      <c r="E10" s="47">
        <f t="shared" si="0"/>
        <v>65.44270129763804</v>
      </c>
      <c r="F10" s="48">
        <f t="shared" si="1"/>
        <v>93.38961686709453</v>
      </c>
    </row>
    <row r="11" spans="1:6" s="13" customFormat="1" ht="15.75">
      <c r="A11" s="93" t="s">
        <v>60</v>
      </c>
      <c r="B11" s="52">
        <f>SUM(B12:B14)</f>
        <v>306758</v>
      </c>
      <c r="C11" s="53">
        <f>C12+C13+C14</f>
        <v>209637.44</v>
      </c>
      <c r="D11" s="53">
        <f>D12+D13+D14</f>
        <v>186278.674</v>
      </c>
      <c r="E11" s="47">
        <f t="shared" si="0"/>
        <v>60.72496039223101</v>
      </c>
      <c r="F11" s="48">
        <f t="shared" si="1"/>
        <v>88.85754090490707</v>
      </c>
    </row>
    <row r="12" spans="1:6" s="13" customFormat="1" ht="33" customHeight="1">
      <c r="A12" s="94" t="s">
        <v>24</v>
      </c>
      <c r="B12" s="52">
        <v>24108</v>
      </c>
      <c r="C12" s="53">
        <v>17357</v>
      </c>
      <c r="D12" s="54">
        <v>18866.632</v>
      </c>
      <c r="E12" s="47">
        <f t="shared" si="0"/>
        <v>78.25880205740833</v>
      </c>
      <c r="F12" s="48">
        <f t="shared" si="1"/>
        <v>108.69753989744773</v>
      </c>
    </row>
    <row r="13" spans="1:6" s="13" customFormat="1" ht="15.75">
      <c r="A13" s="95" t="s">
        <v>79</v>
      </c>
      <c r="B13" s="52">
        <v>280700</v>
      </c>
      <c r="C13" s="53">
        <v>190760.44</v>
      </c>
      <c r="D13" s="54">
        <v>165350.753</v>
      </c>
      <c r="E13" s="47">
        <f t="shared" si="0"/>
        <v>58.90657392233701</v>
      </c>
      <c r="F13" s="48">
        <f t="shared" si="1"/>
        <v>86.67979220429561</v>
      </c>
    </row>
    <row r="14" spans="1:6" s="13" customFormat="1" ht="15.75">
      <c r="A14" s="93" t="s">
        <v>18</v>
      </c>
      <c r="B14" s="52">
        <v>1950</v>
      </c>
      <c r="C14" s="53">
        <v>1520</v>
      </c>
      <c r="D14" s="85">
        <v>2061.289</v>
      </c>
      <c r="E14" s="47">
        <f t="shared" si="0"/>
        <v>105.70712820512821</v>
      </c>
      <c r="F14" s="48">
        <f t="shared" si="1"/>
        <v>135.61111842105265</v>
      </c>
    </row>
    <row r="15" spans="1:6" s="13" customFormat="1" ht="18" customHeight="1">
      <c r="A15" s="96" t="s">
        <v>2</v>
      </c>
      <c r="B15" s="52">
        <v>250</v>
      </c>
      <c r="C15" s="53">
        <v>171.82</v>
      </c>
      <c r="D15" s="54">
        <v>220.818</v>
      </c>
      <c r="E15" s="47">
        <f t="shared" si="0"/>
        <v>88.3272</v>
      </c>
      <c r="F15" s="48">
        <f t="shared" si="1"/>
        <v>128.51705272960078</v>
      </c>
    </row>
    <row r="16" spans="1:6" s="13" customFormat="1" ht="54" customHeight="1">
      <c r="A16" s="96" t="s">
        <v>63</v>
      </c>
      <c r="B16" s="52"/>
      <c r="C16" s="53"/>
      <c r="D16" s="54">
        <v>-113.575</v>
      </c>
      <c r="E16" s="47"/>
      <c r="F16" s="48"/>
    </row>
    <row r="17" spans="1:6" s="13" customFormat="1" ht="15.75">
      <c r="A17" s="96" t="s">
        <v>20</v>
      </c>
      <c r="B17" s="52">
        <v>230430</v>
      </c>
      <c r="C17" s="53">
        <v>166800</v>
      </c>
      <c r="D17" s="54">
        <v>165328.028</v>
      </c>
      <c r="E17" s="47">
        <f t="shared" si="0"/>
        <v>71.74761445992274</v>
      </c>
      <c r="F17" s="48">
        <f t="shared" si="1"/>
        <v>99.11752278177457</v>
      </c>
    </row>
    <row r="18" spans="1:6" ht="17.25" customHeight="1">
      <c r="A18" s="91" t="s">
        <v>12</v>
      </c>
      <c r="B18" s="49">
        <v>150</v>
      </c>
      <c r="C18" s="45">
        <v>98</v>
      </c>
      <c r="D18" s="44">
        <v>460.448</v>
      </c>
      <c r="E18" s="83" t="s">
        <v>111</v>
      </c>
      <c r="F18" s="48" t="s">
        <v>112</v>
      </c>
    </row>
    <row r="19" spans="1:6" ht="34.5" customHeight="1">
      <c r="A19" s="97" t="s">
        <v>77</v>
      </c>
      <c r="B19" s="49">
        <v>20500</v>
      </c>
      <c r="C19" s="45">
        <v>12618</v>
      </c>
      <c r="D19" s="46">
        <v>14516.941</v>
      </c>
      <c r="E19" s="47">
        <f t="shared" si="0"/>
        <v>70.81434634146342</v>
      </c>
      <c r="F19" s="48">
        <f t="shared" si="1"/>
        <v>115.04946108733556</v>
      </c>
    </row>
    <row r="20" spans="1:6" ht="78" customHeight="1">
      <c r="A20" s="97" t="s">
        <v>25</v>
      </c>
      <c r="B20" s="49">
        <v>10500</v>
      </c>
      <c r="C20" s="45">
        <v>7000</v>
      </c>
      <c r="D20" s="46">
        <v>6112.375</v>
      </c>
      <c r="E20" s="47">
        <f t="shared" si="0"/>
        <v>58.213095238095235</v>
      </c>
      <c r="F20" s="48">
        <f t="shared" si="1"/>
        <v>87.31964285714285</v>
      </c>
    </row>
    <row r="21" spans="1:6" ht="21" customHeight="1">
      <c r="A21" s="97" t="s">
        <v>3</v>
      </c>
      <c r="B21" s="49">
        <v>300</v>
      </c>
      <c r="C21" s="45">
        <v>188</v>
      </c>
      <c r="D21" s="46">
        <v>321.734</v>
      </c>
      <c r="E21" s="47">
        <f t="shared" si="0"/>
        <v>107.24466666666666</v>
      </c>
      <c r="F21" s="48">
        <f t="shared" si="1"/>
        <v>171.1351063829787</v>
      </c>
    </row>
    <row r="22" spans="1:6" ht="35.25" customHeight="1">
      <c r="A22" s="97" t="s">
        <v>85</v>
      </c>
      <c r="B22" s="49"/>
      <c r="C22" s="45"/>
      <c r="D22" s="46">
        <v>17309.589</v>
      </c>
      <c r="E22" s="47"/>
      <c r="F22" s="48"/>
    </row>
    <row r="23" spans="1:6" ht="15" customHeight="1">
      <c r="A23" s="98" t="s">
        <v>19</v>
      </c>
      <c r="B23" s="49">
        <v>3100</v>
      </c>
      <c r="C23" s="45">
        <v>2060</v>
      </c>
      <c r="D23" s="44">
        <v>5378.126</v>
      </c>
      <c r="E23" s="47">
        <f t="shared" si="0"/>
        <v>173.48793548387098</v>
      </c>
      <c r="F23" s="48" t="s">
        <v>113</v>
      </c>
    </row>
    <row r="24" spans="1:6" s="2" customFormat="1" ht="16.5" customHeight="1">
      <c r="A24" s="99" t="s">
        <v>13</v>
      </c>
      <c r="B24" s="59">
        <f>B7+B8+B9+B10++B18+B19+B20+B21+B23</f>
        <v>1986783</v>
      </c>
      <c r="C24" s="59">
        <f>C7+C8+C9+C10++C18+C19+C20+C21+C23</f>
        <v>1323490.8599999999</v>
      </c>
      <c r="D24" s="59">
        <f>D7+D8+D9+D10+D18+D19+D20+D21+D22+D23</f>
        <v>1270267.33</v>
      </c>
      <c r="E24" s="89">
        <f t="shared" si="0"/>
        <v>63.935886807970476</v>
      </c>
      <c r="F24" s="90">
        <f t="shared" si="1"/>
        <v>95.97854948541165</v>
      </c>
    </row>
    <row r="25" spans="1:6" s="2" customFormat="1" ht="15" customHeight="1">
      <c r="A25" s="98" t="s">
        <v>61</v>
      </c>
      <c r="B25" s="52">
        <f>B26+B27+B28+B29+B30+B31+B33+B35+B36+B34+B32+B37</f>
        <v>1660864.8359999997</v>
      </c>
      <c r="C25" s="53">
        <f>SUM(C26:C37)</f>
        <v>1194900.0350000001</v>
      </c>
      <c r="D25" s="53">
        <f>SUM(D26:D36)</f>
        <v>1174103.8569999998</v>
      </c>
      <c r="E25" s="47">
        <f t="shared" si="0"/>
        <v>70.69231833625263</v>
      </c>
      <c r="F25" s="48">
        <f t="shared" si="1"/>
        <v>98.25958846841942</v>
      </c>
    </row>
    <row r="26" spans="1:6" s="2" customFormat="1" ht="129" customHeight="1">
      <c r="A26" s="100" t="s">
        <v>21</v>
      </c>
      <c r="B26" s="52">
        <v>521582.3</v>
      </c>
      <c r="C26" s="60">
        <v>339996.166</v>
      </c>
      <c r="D26" s="61">
        <v>327901.689</v>
      </c>
      <c r="E26" s="47">
        <f t="shared" si="0"/>
        <v>62.866720937424446</v>
      </c>
      <c r="F26" s="48">
        <f t="shared" si="1"/>
        <v>96.44276076924938</v>
      </c>
    </row>
    <row r="27" spans="1:6" s="2" customFormat="1" ht="149.25" customHeight="1">
      <c r="A27" s="100" t="s">
        <v>14</v>
      </c>
      <c r="B27" s="52">
        <v>299682.7</v>
      </c>
      <c r="C27" s="60">
        <v>288040.822</v>
      </c>
      <c r="D27" s="61">
        <v>291338.977</v>
      </c>
      <c r="E27" s="47">
        <f t="shared" si="0"/>
        <v>97.21581425954852</v>
      </c>
      <c r="F27" s="48">
        <f t="shared" si="1"/>
        <v>101.14503040822459</v>
      </c>
    </row>
    <row r="28" spans="1:6" s="2" customFormat="1" ht="94.5" customHeight="1">
      <c r="A28" s="100" t="s">
        <v>22</v>
      </c>
      <c r="B28" s="52">
        <v>890.5</v>
      </c>
      <c r="C28" s="53">
        <v>593.6</v>
      </c>
      <c r="D28" s="61">
        <v>593.6</v>
      </c>
      <c r="E28" s="47">
        <f t="shared" si="0"/>
        <v>66.65918023582257</v>
      </c>
      <c r="F28" s="48">
        <f t="shared" si="1"/>
        <v>100</v>
      </c>
    </row>
    <row r="29" spans="1:6" s="2" customFormat="1" ht="69" customHeight="1">
      <c r="A29" s="100" t="s">
        <v>90</v>
      </c>
      <c r="B29" s="52">
        <v>7133.3</v>
      </c>
      <c r="C29" s="53">
        <v>3518.7</v>
      </c>
      <c r="D29" s="61">
        <v>3518.7</v>
      </c>
      <c r="E29" s="47">
        <f t="shared" si="0"/>
        <v>49.32780059719905</v>
      </c>
      <c r="F29" s="48">
        <f t="shared" si="1"/>
        <v>100</v>
      </c>
    </row>
    <row r="30" spans="1:6" s="2" customFormat="1" ht="54" customHeight="1">
      <c r="A30" s="100" t="s">
        <v>4</v>
      </c>
      <c r="B30" s="52">
        <v>375497</v>
      </c>
      <c r="C30" s="53">
        <v>258313</v>
      </c>
      <c r="D30" s="61">
        <v>258313</v>
      </c>
      <c r="E30" s="47">
        <f t="shared" si="0"/>
        <v>68.79229394642302</v>
      </c>
      <c r="F30" s="48">
        <f t="shared" si="1"/>
        <v>100</v>
      </c>
    </row>
    <row r="31" spans="1:7" s="2" customFormat="1" ht="53.25" customHeight="1">
      <c r="A31" s="100" t="s">
        <v>5</v>
      </c>
      <c r="B31" s="52">
        <v>421623.7</v>
      </c>
      <c r="C31" s="53">
        <v>278596.533</v>
      </c>
      <c r="D31" s="61">
        <v>278307.086</v>
      </c>
      <c r="E31" s="47">
        <f t="shared" si="0"/>
        <v>66.00840654830363</v>
      </c>
      <c r="F31" s="48">
        <f t="shared" si="1"/>
        <v>99.89610531154743</v>
      </c>
      <c r="G31" s="20"/>
    </row>
    <row r="32" spans="1:7" s="2" customFormat="1" ht="69.75" customHeight="1">
      <c r="A32" s="101" t="s">
        <v>95</v>
      </c>
      <c r="B32" s="52">
        <v>8436.275</v>
      </c>
      <c r="C32" s="53">
        <v>6685</v>
      </c>
      <c r="D32" s="61">
        <v>6685</v>
      </c>
      <c r="E32" s="47">
        <f t="shared" si="0"/>
        <v>79.24113426838268</v>
      </c>
      <c r="F32" s="48">
        <f t="shared" si="1"/>
        <v>100</v>
      </c>
      <c r="G32" s="20"/>
    </row>
    <row r="33" spans="1:6" s="2" customFormat="1" ht="17.25" customHeight="1">
      <c r="A33" s="102" t="s">
        <v>6</v>
      </c>
      <c r="B33" s="52">
        <v>6169.15</v>
      </c>
      <c r="C33" s="60">
        <v>4369.745</v>
      </c>
      <c r="D33" s="61">
        <v>2961.025</v>
      </c>
      <c r="E33" s="47">
        <f t="shared" si="0"/>
        <v>47.99729298201535</v>
      </c>
      <c r="F33" s="48">
        <f t="shared" si="1"/>
        <v>67.76196322668714</v>
      </c>
    </row>
    <row r="34" spans="1:6" s="2" customFormat="1" ht="84" customHeight="1">
      <c r="A34" s="100" t="s">
        <v>93</v>
      </c>
      <c r="B34" s="52">
        <v>4457.487</v>
      </c>
      <c r="C34" s="60">
        <v>1070.145</v>
      </c>
      <c r="D34" s="61">
        <v>1070.145</v>
      </c>
      <c r="E34" s="47">
        <f t="shared" si="0"/>
        <v>24.00780978161013</v>
      </c>
      <c r="F34" s="48">
        <f t="shared" si="1"/>
        <v>100</v>
      </c>
    </row>
    <row r="35" spans="1:6" s="2" customFormat="1" ht="225.75" customHeight="1">
      <c r="A35" s="103" t="s">
        <v>75</v>
      </c>
      <c r="B35" s="52">
        <v>4552.4</v>
      </c>
      <c r="C35" s="53">
        <v>2876.3</v>
      </c>
      <c r="D35" s="61">
        <v>2529.311</v>
      </c>
      <c r="E35" s="47">
        <f t="shared" si="0"/>
        <v>55.55994640189791</v>
      </c>
      <c r="F35" s="48">
        <f t="shared" si="1"/>
        <v>87.93627229426694</v>
      </c>
    </row>
    <row r="36" spans="1:6" ht="288" customHeight="1">
      <c r="A36" s="104" t="s">
        <v>101</v>
      </c>
      <c r="B36" s="52">
        <v>885.324</v>
      </c>
      <c r="C36" s="53">
        <v>885.324</v>
      </c>
      <c r="D36" s="61">
        <v>885.324</v>
      </c>
      <c r="E36" s="47">
        <f t="shared" si="0"/>
        <v>100</v>
      </c>
      <c r="F36" s="48">
        <f t="shared" si="1"/>
        <v>100</v>
      </c>
    </row>
    <row r="37" spans="1:6" ht="289.5" customHeight="1">
      <c r="A37" s="104" t="s">
        <v>100</v>
      </c>
      <c r="B37" s="52">
        <v>9954.7</v>
      </c>
      <c r="C37" s="53">
        <v>9954.7</v>
      </c>
      <c r="D37" s="61"/>
      <c r="E37" s="47"/>
      <c r="F37" s="48"/>
    </row>
    <row r="38" spans="1:6" ht="25.5" customHeight="1">
      <c r="A38" s="105" t="s">
        <v>15</v>
      </c>
      <c r="B38" s="59">
        <f>B24+B25</f>
        <v>3647647.8359999997</v>
      </c>
      <c r="C38" s="62">
        <f>C24+C25</f>
        <v>2518390.895</v>
      </c>
      <c r="D38" s="63">
        <f>D24+D25</f>
        <v>2444371.187</v>
      </c>
      <c r="E38" s="89">
        <f t="shared" si="0"/>
        <v>67.01225822502894</v>
      </c>
      <c r="F38" s="90">
        <f t="shared" si="1"/>
        <v>97.06083324288703</v>
      </c>
    </row>
    <row r="39" spans="1:6" ht="22.5" customHeight="1">
      <c r="A39" s="105" t="s">
        <v>16</v>
      </c>
      <c r="B39" s="49"/>
      <c r="C39" s="62"/>
      <c r="D39" s="65"/>
      <c r="E39" s="47"/>
      <c r="F39" s="48"/>
    </row>
    <row r="40" spans="1:6" s="11" customFormat="1" ht="48" customHeight="1">
      <c r="A40" s="97" t="s">
        <v>96</v>
      </c>
      <c r="B40" s="49"/>
      <c r="C40" s="63"/>
      <c r="D40" s="65">
        <v>2.747</v>
      </c>
      <c r="E40" s="47"/>
      <c r="F40" s="110"/>
    </row>
    <row r="41" spans="1:6" s="11" customFormat="1" ht="63" customHeight="1">
      <c r="A41" s="97" t="s">
        <v>81</v>
      </c>
      <c r="B41" s="49"/>
      <c r="C41" s="63"/>
      <c r="D41" s="65">
        <v>-22.151</v>
      </c>
      <c r="E41" s="47"/>
      <c r="F41" s="110"/>
    </row>
    <row r="42" spans="1:6" s="11" customFormat="1" ht="24.75" customHeight="1">
      <c r="A42" s="97" t="s">
        <v>102</v>
      </c>
      <c r="B42" s="49">
        <v>620</v>
      </c>
      <c r="C42" s="111">
        <v>469.495</v>
      </c>
      <c r="D42" s="65">
        <v>633.157</v>
      </c>
      <c r="E42" s="47">
        <f t="shared" si="0"/>
        <v>102.12209677419355</v>
      </c>
      <c r="F42" s="110">
        <f t="shared" si="1"/>
        <v>134.85915717952267</v>
      </c>
    </row>
    <row r="43" spans="1:6" s="11" customFormat="1" ht="78" customHeight="1">
      <c r="A43" s="97" t="s">
        <v>23</v>
      </c>
      <c r="B43" s="49">
        <v>300</v>
      </c>
      <c r="C43" s="111">
        <v>208.8</v>
      </c>
      <c r="D43" s="49">
        <v>331.748</v>
      </c>
      <c r="E43" s="47">
        <f t="shared" si="0"/>
        <v>110.58266666666667</v>
      </c>
      <c r="F43" s="110">
        <f t="shared" si="1"/>
        <v>158.88314176245208</v>
      </c>
    </row>
    <row r="44" spans="1:6" s="19" customFormat="1" ht="63" customHeight="1">
      <c r="A44" s="97" t="s">
        <v>57</v>
      </c>
      <c r="B44" s="49">
        <v>71.74</v>
      </c>
      <c r="C44" s="111">
        <v>30</v>
      </c>
      <c r="D44" s="49">
        <v>115.48</v>
      </c>
      <c r="E44" s="47">
        <f t="shared" si="0"/>
        <v>160.97017005854477</v>
      </c>
      <c r="F44" s="110" t="s">
        <v>103</v>
      </c>
    </row>
    <row r="45" spans="1:6" s="25" customFormat="1" ht="48" customHeight="1">
      <c r="A45" s="97" t="s">
        <v>7</v>
      </c>
      <c r="B45" s="49">
        <v>500</v>
      </c>
      <c r="C45" s="111">
        <v>320</v>
      </c>
      <c r="D45" s="49">
        <v>3131.877</v>
      </c>
      <c r="E45" s="83" t="s">
        <v>104</v>
      </c>
      <c r="F45" s="110" t="s">
        <v>105</v>
      </c>
    </row>
    <row r="46" spans="1:6" ht="64.5" customHeight="1">
      <c r="A46" s="106" t="s">
        <v>66</v>
      </c>
      <c r="B46" s="49">
        <v>2000</v>
      </c>
      <c r="C46" s="111">
        <v>1200</v>
      </c>
      <c r="D46" s="49"/>
      <c r="E46" s="83"/>
      <c r="F46" s="110"/>
    </row>
    <row r="47" spans="1:6" s="2" customFormat="1" ht="16.5" customHeight="1">
      <c r="A47" s="97" t="s">
        <v>69</v>
      </c>
      <c r="B47" s="84">
        <v>500</v>
      </c>
      <c r="C47" s="66">
        <v>380</v>
      </c>
      <c r="D47" s="66">
        <v>9323.313</v>
      </c>
      <c r="E47" s="83" t="s">
        <v>115</v>
      </c>
      <c r="F47" s="110" t="s">
        <v>114</v>
      </c>
    </row>
    <row r="48" spans="1:6" s="2" customFormat="1" ht="68.25" customHeight="1">
      <c r="A48" s="116" t="s">
        <v>95</v>
      </c>
      <c r="B48" s="84">
        <v>20843.393</v>
      </c>
      <c r="C48" s="66">
        <v>10422</v>
      </c>
      <c r="D48" s="66">
        <v>10422</v>
      </c>
      <c r="E48" s="83"/>
      <c r="F48" s="110"/>
    </row>
    <row r="49" spans="1:6" s="2" customFormat="1" ht="291" customHeight="1">
      <c r="A49" s="107" t="s">
        <v>100</v>
      </c>
      <c r="B49" s="84">
        <v>78941.346</v>
      </c>
      <c r="C49" s="66">
        <v>78941.346</v>
      </c>
      <c r="D49" s="66"/>
      <c r="E49" s="47"/>
      <c r="F49" s="110"/>
    </row>
    <row r="50" spans="1:6" s="25" customFormat="1" ht="21" customHeight="1">
      <c r="A50" s="105" t="s">
        <v>8</v>
      </c>
      <c r="B50" s="59">
        <f>SUM(B42:B49)</f>
        <v>103776.479</v>
      </c>
      <c r="C50" s="59">
        <f>SUM(C42:C49)</f>
        <v>91971.641</v>
      </c>
      <c r="D50" s="59">
        <f>SUM(D40:D48)</f>
        <v>23938.171000000002</v>
      </c>
      <c r="E50" s="89">
        <f t="shared" si="0"/>
        <v>23.06704874810794</v>
      </c>
      <c r="F50" s="90">
        <f t="shared" si="1"/>
        <v>26.027774148337745</v>
      </c>
    </row>
    <row r="51" spans="1:6" s="25" customFormat="1" ht="20.25" customHeight="1">
      <c r="A51" s="105" t="s">
        <v>9</v>
      </c>
      <c r="B51" s="59">
        <f>B38+B50</f>
        <v>3751424.3149999995</v>
      </c>
      <c r="C51" s="59">
        <f>C38+C50</f>
        <v>2610362.536</v>
      </c>
      <c r="D51" s="59">
        <f>D38+D50</f>
        <v>2468309.358</v>
      </c>
      <c r="E51" s="89">
        <f t="shared" si="0"/>
        <v>65.79659219381054</v>
      </c>
      <c r="F51" s="90">
        <f t="shared" si="1"/>
        <v>94.55810539567138</v>
      </c>
    </row>
    <row r="52" spans="1:6" s="19" customFormat="1" ht="47.25">
      <c r="A52" s="115" t="s">
        <v>82</v>
      </c>
      <c r="B52" s="118">
        <v>705.5</v>
      </c>
      <c r="C52" s="45">
        <v>352.75</v>
      </c>
      <c r="D52" s="45">
        <v>1418.257</v>
      </c>
      <c r="E52" s="119" t="s">
        <v>116</v>
      </c>
      <c r="F52" s="119" t="s">
        <v>106</v>
      </c>
    </row>
    <row r="53" spans="1:6" ht="18" customHeight="1">
      <c r="A53" s="108" t="s">
        <v>17</v>
      </c>
      <c r="B53" s="59">
        <f>B51+B52</f>
        <v>3752129.8149999995</v>
      </c>
      <c r="C53" s="67">
        <f>C51+C52</f>
        <v>2610715.286</v>
      </c>
      <c r="D53" s="59">
        <f>D51+D52</f>
        <v>2469727.615</v>
      </c>
      <c r="E53" s="89">
        <f t="shared" si="0"/>
        <v>65.8220194068632</v>
      </c>
      <c r="F53" s="90">
        <f t="shared" si="1"/>
        <v>94.59965352192756</v>
      </c>
    </row>
    <row r="54" spans="1:6" ht="15.75">
      <c r="A54" s="28"/>
      <c r="B54" s="28"/>
      <c r="C54" s="68"/>
      <c r="D54" s="28"/>
      <c r="E54" s="28"/>
      <c r="F54" s="69"/>
    </row>
  </sheetData>
  <sheetProtection/>
  <mergeCells count="1">
    <mergeCell ref="A2:F2"/>
  </mergeCells>
  <printOptions/>
  <pageMargins left="0.984251968503937" right="0.196850393700787" top="0.433070866141732" bottom="0.393700787401575" header="0.31496062992126" footer="0.275590551181102"/>
  <pageSetup fitToHeight="3" fitToWidth="1" horizontalDpi="600" verticalDpi="600" orientation="portrait" paperSize="9" scale="7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GorFo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Ponomareva</dc:creator>
  <cp:keywords/>
  <dc:description/>
  <cp:lastModifiedBy>Tanya</cp:lastModifiedBy>
  <cp:lastPrinted>2017-07-24T10:51:58Z</cp:lastPrinted>
  <dcterms:created xsi:type="dcterms:W3CDTF">2004-07-02T06:40:36Z</dcterms:created>
  <dcterms:modified xsi:type="dcterms:W3CDTF">2017-08-14T08:42:20Z</dcterms:modified>
  <cp:category/>
  <cp:version/>
  <cp:contentType/>
  <cp:contentStatus/>
</cp:coreProperties>
</file>