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0"/>
  </bookViews>
  <sheets>
    <sheet name="Укр" sheetId="1" r:id="rId1"/>
    <sheet name="Рус" sheetId="2" r:id="rId2"/>
  </sheets>
  <definedNames>
    <definedName name="_xlnm.Print_Area" localSheetId="0">'Укр'!$A$2:$F$45</definedName>
  </definedNames>
  <calcPr fullCalcOnLoad="1"/>
</workbook>
</file>

<file path=xl/sharedStrings.xml><?xml version="1.0" encoding="utf-8"?>
<sst xmlns="http://schemas.openxmlformats.org/spreadsheetml/2006/main" count="108" uniqueCount="101">
  <si>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</si>
  <si>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</si>
  <si>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</si>
  <si>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</si>
  <si>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</si>
  <si>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</si>
  <si>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</si>
  <si>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</si>
  <si>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</si>
  <si>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</si>
  <si>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</si>
  <si>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</si>
  <si>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</si>
  <si>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</si>
  <si>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</si>
  <si>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</si>
  <si>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</si>
  <si>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</si>
  <si>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</si>
  <si>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</si>
  <si>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</si>
  <si>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</si>
  <si>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</si>
  <si>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</si>
  <si>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</si>
  <si>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</si>
  <si>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</si>
  <si>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</si>
  <si>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</si>
  <si>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</si>
  <si>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</si>
  <si>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</si>
  <si>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</si>
  <si>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</si>
  <si>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</si>
  <si>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</si>
  <si>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</si>
  <si>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</si>
  <si>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</si>
  <si>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</si>
  <si>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</si>
  <si>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</si>
  <si>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</si>
  <si>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</si>
  <si>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</si>
  <si>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</si>
  <si>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</si>
  <si>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</si>
  <si>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</si>
  <si>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</si>
  <si>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</si>
  <si>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</si>
  <si>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</si>
  <si>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</si>
  <si>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</si>
  <si>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</si>
  <si>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</si>
  <si>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</si>
  <si>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</si>
  <si>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</si>
  <si>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</si>
  <si>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</si>
  <si>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</si>
  <si>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</si>
  <si>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</si>
  <si>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</si>
  <si>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</si>
  <si>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</si>
  <si>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</si>
  <si>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</si>
  <si>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</si>
  <si>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</si>
  <si>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</si>
  <si>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</si>
  <si>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Збір за забруднення навколишнього природного середовища</t>
  </si>
  <si>
    <t>Сбор за загрязнение окружающей природной среды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</si>
  <si>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</si>
  <si>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</si>
  <si>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</si>
  <si>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</si>
  <si>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, оплату услуг по осуществлению патроната над ребёнком и выплату социальной помощи на содержание ребёнка в семье патронатного воспитателя</t>
  </si>
  <si>
    <t>Плата  за надання  адміністративних послуг</t>
  </si>
  <si>
    <t>Плата за предоставление административных услуг</t>
  </si>
  <si>
    <t>Cубвенція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</si>
  <si>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</si>
  <si>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Збір за провадження деяких видів підприємницької діяльності, що справлявся до  1 січня 2015 року</t>
  </si>
  <si>
    <t xml:space="preserve">Сбор за осуществление некоторых видов предпринимательской деятельности, который взимался до 1 января 2015 года </t>
  </si>
  <si>
    <t>Возврат средств, предоставленных для кредитования граждан на строительство жилья</t>
  </si>
  <si>
    <t>План на           січень - березень   з урахуванням змін, 
тис. грн.</t>
  </si>
  <si>
    <t>Щотижнева інформація про надходження  до  міського бюджету м.Миколаєва за  
2017 рік (без власних надходжень бюджетних установ)</t>
  </si>
  <si>
    <t>План на
 январь- март с учетом изменений, тыс. грн.</t>
  </si>
  <si>
    <t>Еженедельная информация о поступлениях в городской бюджет г. Николаева 
за  2017 год                                                                 
(без собственных поступлений бюджетных учреждений )</t>
  </si>
  <si>
    <t xml:space="preserve">Поступило          с 01 января
по 10 марта,
тыс. грн. </t>
  </si>
  <si>
    <t xml:space="preserve">Надійшло з
 01 січня по 
10 березня            тис. грн. </t>
  </si>
  <si>
    <t>в 5,0 р.б.</t>
  </si>
  <si>
    <t>в 3,0 р.б.</t>
  </si>
  <si>
    <t>в 7,7 р.б.</t>
  </si>
  <si>
    <t>в 12,9 р.б.</t>
  </si>
  <si>
    <t>в 4,2 р.б.</t>
  </si>
  <si>
    <t>в 3,4 р.б.</t>
  </si>
  <si>
    <t xml:space="preserve"> в 5,0 р.б.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</si>
</sst>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0"/>
    <numFmt numFmtId="199" formatCode="0.0000"/>
    <numFmt numFmtId="200" formatCode="#,##0.00;[Red]\-#,##0.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6" fontId="4" fillId="0" borderId="0" xfId="0" applyNumberFormat="1" applyFont="1" applyAlignment="1">
      <alignment horizontal="right"/>
    </xf>
    <xf numFmtId="198" fontId="4" fillId="0" borderId="0" xfId="0" applyNumberFormat="1" applyFont="1" applyFill="1" applyAlignment="1">
      <alignment/>
    </xf>
    <xf numFmtId="19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197" fontId="7" fillId="0" borderId="0" xfId="0" applyNumberFormat="1" applyFont="1" applyAlignment="1">
      <alignment/>
    </xf>
    <xf numFmtId="197" fontId="9" fillId="0" borderId="0" xfId="0" applyNumberFormat="1" applyFont="1" applyAlignment="1">
      <alignment/>
    </xf>
    <xf numFmtId="19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98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96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196" fontId="18" fillId="0" borderId="10" xfId="0" applyNumberFormat="1" applyFont="1" applyFill="1" applyBorder="1" applyAlignment="1">
      <alignment horizontal="center" vertical="top" wrapText="1"/>
    </xf>
    <xf numFmtId="198" fontId="18" fillId="0" borderId="10" xfId="0" applyNumberFormat="1" applyFont="1" applyFill="1" applyBorder="1" applyAlignment="1">
      <alignment horizontal="center" vertical="top" wrapText="1"/>
    </xf>
    <xf numFmtId="196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196" fontId="18" fillId="0" borderId="11" xfId="0" applyNumberFormat="1" applyFont="1" applyFill="1" applyBorder="1" applyAlignment="1">
      <alignment horizontal="center" vertical="top" wrapText="1"/>
    </xf>
    <xf numFmtId="198" fontId="18" fillId="0" borderId="11" xfId="0" applyNumberFormat="1" applyFont="1" applyFill="1" applyBorder="1" applyAlignment="1">
      <alignment horizontal="center" vertical="top" wrapText="1"/>
    </xf>
    <xf numFmtId="196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197" fontId="18" fillId="0" borderId="12" xfId="0" applyNumberFormat="1" applyFont="1" applyFill="1" applyBorder="1" applyAlignment="1">
      <alignment horizontal="center" vertical="center" wrapText="1"/>
    </xf>
    <xf numFmtId="197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96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197" fontId="18" fillId="0" borderId="12" xfId="0" applyNumberFormat="1" applyFont="1" applyFill="1" applyBorder="1" applyAlignment="1">
      <alignment/>
    </xf>
    <xf numFmtId="197" fontId="18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6" fontId="17" fillId="0" borderId="12" xfId="0" applyNumberFormat="1" applyFont="1" applyFill="1" applyBorder="1" applyAlignment="1">
      <alignment/>
    </xf>
    <xf numFmtId="196" fontId="18" fillId="0" borderId="12" xfId="0" applyNumberFormat="1" applyFont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0" fontId="18" fillId="0" borderId="12" xfId="0" applyFont="1" applyBorder="1" applyAlignment="1">
      <alignment wrapText="1"/>
    </xf>
    <xf numFmtId="197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197" fontId="20" fillId="0" borderId="12" xfId="0" applyNumberFormat="1" applyFont="1" applyFill="1" applyBorder="1" applyAlignment="1">
      <alignment horizontal="right"/>
    </xf>
    <xf numFmtId="0" fontId="19" fillId="0" borderId="12" xfId="0" applyNumberFormat="1" applyFont="1" applyFill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0" fontId="21" fillId="0" borderId="12" xfId="0" applyNumberFormat="1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197" fontId="16" fillId="0" borderId="12" xfId="0" applyNumberFormat="1" applyFont="1" applyFill="1" applyBorder="1" applyAlignment="1">
      <alignment/>
    </xf>
    <xf numFmtId="196" fontId="16" fillId="0" borderId="12" xfId="0" applyNumberFormat="1" applyFont="1" applyFill="1" applyBorder="1" applyAlignment="1">
      <alignment/>
    </xf>
    <xf numFmtId="196" fontId="22" fillId="0" borderId="12" xfId="0" applyNumberFormat="1" applyFont="1" applyBorder="1" applyAlignment="1">
      <alignment horizontal="right"/>
    </xf>
    <xf numFmtId="0" fontId="17" fillId="0" borderId="12" xfId="0" applyFont="1" applyBorder="1" applyAlignment="1">
      <alignment/>
    </xf>
    <xf numFmtId="0" fontId="19" fillId="0" borderId="12" xfId="0" applyFont="1" applyBorder="1" applyAlignment="1">
      <alignment horizontal="left" vertical="top" wrapText="1"/>
    </xf>
    <xf numFmtId="197" fontId="20" fillId="0" borderId="12" xfId="0" applyNumberFormat="1" applyFont="1" applyBorder="1" applyAlignment="1">
      <alignment horizontal="right"/>
    </xf>
    <xf numFmtId="197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NumberFormat="1" applyFont="1" applyFill="1" applyBorder="1" applyAlignment="1">
      <alignment horizontal="left" vertical="top" wrapText="1"/>
    </xf>
    <xf numFmtId="0" fontId="16" fillId="0" borderId="12" xfId="0" applyFont="1" applyBorder="1" applyAlignment="1">
      <alignment wrapText="1"/>
    </xf>
    <xf numFmtId="197" fontId="22" fillId="0" borderId="12" xfId="0" applyNumberFormat="1" applyFont="1" applyFill="1" applyBorder="1" applyAlignment="1">
      <alignment horizontal="right"/>
    </xf>
    <xf numFmtId="197" fontId="16" fillId="0" borderId="12" xfId="0" applyNumberFormat="1" applyFont="1" applyFill="1" applyBorder="1" applyAlignment="1">
      <alignment horizontal="right"/>
    </xf>
    <xf numFmtId="0" fontId="16" fillId="0" borderId="12" xfId="0" applyFont="1" applyBorder="1" applyAlignment="1">
      <alignment vertical="top" wrapText="1"/>
    </xf>
    <xf numFmtId="197" fontId="17" fillId="0" borderId="12" xfId="0" applyNumberFormat="1" applyFont="1" applyBorder="1" applyAlignment="1">
      <alignment/>
    </xf>
    <xf numFmtId="0" fontId="17" fillId="0" borderId="12" xfId="0" applyFont="1" applyBorder="1" applyAlignment="1">
      <alignment wrapText="1"/>
    </xf>
    <xf numFmtId="197" fontId="17" fillId="0" borderId="12" xfId="0" applyNumberFormat="1" applyFont="1" applyBorder="1" applyAlignment="1">
      <alignment vertical="top" wrapText="1"/>
    </xf>
    <xf numFmtId="197" fontId="17" fillId="0" borderId="12" xfId="0" applyNumberFormat="1" applyFont="1" applyBorder="1" applyAlignment="1">
      <alignment wrapText="1"/>
    </xf>
    <xf numFmtId="0" fontId="16" fillId="0" borderId="12" xfId="0" applyFont="1" applyBorder="1" applyAlignment="1">
      <alignment/>
    </xf>
    <xf numFmtId="197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197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97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196" fontId="18" fillId="0" borderId="12" xfId="0" applyNumberFormat="1" applyFont="1" applyFill="1" applyBorder="1" applyAlignment="1">
      <alignment horizontal="center" vertical="top" wrapText="1"/>
    </xf>
    <xf numFmtId="198" fontId="18" fillId="0" borderId="12" xfId="0" applyNumberFormat="1" applyFont="1" applyFill="1" applyBorder="1" applyAlignment="1">
      <alignment horizontal="center" vertical="top" wrapText="1"/>
    </xf>
    <xf numFmtId="197" fontId="17" fillId="0" borderId="12" xfId="0" applyNumberFormat="1" applyFont="1" applyBorder="1" applyAlignment="1">
      <alignment horizontal="center" vertical="top" wrapText="1"/>
    </xf>
    <xf numFmtId="196" fontId="17" fillId="0" borderId="12" xfId="0" applyNumberFormat="1" applyFont="1" applyBorder="1" applyAlignment="1">
      <alignment horizontal="center" vertical="top" wrapText="1"/>
    </xf>
    <xf numFmtId="196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horizontal="left" vertical="top" wrapText="1"/>
    </xf>
    <xf numFmtId="0" fontId="20" fillId="0" borderId="12" xfId="0" applyNumberFormat="1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196" fontId="17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 wrapText="1"/>
    </xf>
    <xf numFmtId="197" fontId="20" fillId="0" borderId="12" xfId="0" applyNumberFormat="1" applyFont="1" applyFill="1" applyBorder="1" applyAlignment="1">
      <alignment/>
    </xf>
    <xf numFmtId="0" fontId="18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vertical="center" wrapText="1"/>
    </xf>
    <xf numFmtId="197" fontId="18" fillId="0" borderId="12" xfId="0" applyNumberFormat="1" applyFont="1" applyFill="1" applyBorder="1" applyAlignment="1">
      <alignment/>
    </xf>
    <xf numFmtId="196" fontId="18" fillId="0" borderId="12" xfId="0" applyNumberFormat="1" applyFont="1" applyFill="1" applyBorder="1" applyAlignment="1">
      <alignment/>
    </xf>
    <xf numFmtId="196" fontId="18" fillId="0" borderId="12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="75" zoomScaleNormal="75" zoomScaleSheetLayoutView="75" zoomScalePageLayoutView="0" workbookViewId="0" topLeftCell="A32">
      <selection activeCell="H65" sqref="H65"/>
    </sheetView>
  </sheetViews>
  <sheetFormatPr defaultColWidth="9.00390625" defaultRowHeight="12.75"/>
  <cols>
    <col min="1" max="1" width="42.00390625" style="0" customWidth="1"/>
    <col min="2" max="2" width="16.25390625" style="8" customWidth="1"/>
    <col min="3" max="3" width="16.00390625" style="0" customWidth="1"/>
    <col min="4" max="4" width="15.875" style="24" customWidth="1"/>
    <col min="5" max="5" width="15.875" style="0" customWidth="1"/>
    <col min="6" max="6" width="14.625" style="0" customWidth="1"/>
  </cols>
  <sheetData>
    <row r="1" spans="1:6" ht="12.75" customHeight="1">
      <c r="A1" s="7"/>
      <c r="B1" s="17"/>
      <c r="C1" s="7"/>
      <c r="D1" s="22"/>
      <c r="E1" s="7"/>
      <c r="F1" s="6"/>
    </row>
    <row r="2" spans="1:6" ht="35.25" customHeight="1">
      <c r="A2" s="107" t="s">
        <v>89</v>
      </c>
      <c r="B2" s="107"/>
      <c r="C2" s="107"/>
      <c r="D2" s="107"/>
      <c r="E2" s="107"/>
      <c r="F2" s="107"/>
    </row>
    <row r="3" spans="1:6" ht="15.75">
      <c r="A3" s="27"/>
      <c r="B3" s="85"/>
      <c r="C3" s="28"/>
      <c r="D3" s="86"/>
      <c r="E3" s="29"/>
      <c r="F3" s="30"/>
    </row>
    <row r="4" spans="1:6" ht="94.5" customHeight="1">
      <c r="A4" s="87" t="s">
        <v>27</v>
      </c>
      <c r="B4" s="88" t="s">
        <v>77</v>
      </c>
      <c r="C4" s="89" t="s">
        <v>88</v>
      </c>
      <c r="D4" s="90" t="s">
        <v>93</v>
      </c>
      <c r="E4" s="91" t="s">
        <v>78</v>
      </c>
      <c r="F4" s="92" t="s">
        <v>79</v>
      </c>
    </row>
    <row r="5" spans="1:6" ht="49.5" customHeight="1" hidden="1">
      <c r="A5" s="87"/>
      <c r="B5" s="88"/>
      <c r="C5" s="89"/>
      <c r="D5" s="90"/>
      <c r="E5" s="91"/>
      <c r="F5" s="92"/>
    </row>
    <row r="6" spans="1:6" ht="18" customHeight="1">
      <c r="A6" s="39" t="s">
        <v>28</v>
      </c>
      <c r="B6" s="40"/>
      <c r="C6" s="41"/>
      <c r="D6" s="42"/>
      <c r="E6" s="43"/>
      <c r="F6" s="44"/>
    </row>
    <row r="7" spans="1:6" ht="22.5" customHeight="1">
      <c r="A7" s="93" t="s">
        <v>29</v>
      </c>
      <c r="B7" s="46">
        <v>1209328</v>
      </c>
      <c r="C7" s="47">
        <v>256882</v>
      </c>
      <c r="D7" s="48">
        <v>220001.219</v>
      </c>
      <c r="E7" s="49">
        <f>D7/B7*100</f>
        <v>18.19202226360425</v>
      </c>
      <c r="F7" s="50">
        <f>D7/C7*100</f>
        <v>85.64290958494563</v>
      </c>
    </row>
    <row r="8" spans="1:6" ht="18" customHeight="1">
      <c r="A8" s="62" t="s">
        <v>64</v>
      </c>
      <c r="B8" s="51">
        <v>2140</v>
      </c>
      <c r="C8" s="47">
        <v>1145</v>
      </c>
      <c r="D8" s="48">
        <v>1093.696</v>
      </c>
      <c r="E8" s="49">
        <f aca="true" t="shared" si="0" ref="E8:E45">D8/B8*100</f>
        <v>51.10728971962616</v>
      </c>
      <c r="F8" s="50">
        <f aca="true" t="shared" si="1" ref="F8:F22">D8/C8*100</f>
        <v>95.51930131004366</v>
      </c>
    </row>
    <row r="9" spans="1:6" ht="49.5" customHeight="1">
      <c r="A9" s="61" t="s">
        <v>30</v>
      </c>
      <c r="B9" s="51">
        <v>195600</v>
      </c>
      <c r="C9" s="47">
        <v>37880</v>
      </c>
      <c r="D9" s="48">
        <v>26456.223</v>
      </c>
      <c r="E9" s="49">
        <f t="shared" si="0"/>
        <v>13.525676380368099</v>
      </c>
      <c r="F9" s="50">
        <f t="shared" si="1"/>
        <v>69.84219376979937</v>
      </c>
    </row>
    <row r="10" spans="1:6" ht="15.75">
      <c r="A10" s="62" t="s">
        <v>56</v>
      </c>
      <c r="B10" s="53">
        <f>B11+B15+B17</f>
        <v>537438</v>
      </c>
      <c r="C10" s="47">
        <f>C11+C15+C17</f>
        <v>123842.12000000001</v>
      </c>
      <c r="D10" s="47">
        <f>D11+D15+D16+D17</f>
        <v>113105.414</v>
      </c>
      <c r="E10" s="49">
        <f t="shared" si="0"/>
        <v>21.0452952712685</v>
      </c>
      <c r="F10" s="50">
        <f t="shared" si="1"/>
        <v>91.33032767849903</v>
      </c>
    </row>
    <row r="11" spans="1:6" s="12" customFormat="1" ht="15.75">
      <c r="A11" s="54" t="s">
        <v>31</v>
      </c>
      <c r="B11" s="55">
        <f>SUM(B12:B14)</f>
        <v>306758</v>
      </c>
      <c r="C11" s="56">
        <f>C12+C13+C14</f>
        <v>70487.99</v>
      </c>
      <c r="D11" s="56">
        <f>D12+D13+D14</f>
        <v>53269.47</v>
      </c>
      <c r="E11" s="49">
        <f t="shared" si="0"/>
        <v>17.365307506242704</v>
      </c>
      <c r="F11" s="50">
        <f t="shared" si="1"/>
        <v>75.57240602264301</v>
      </c>
    </row>
    <row r="12" spans="1:6" s="12" customFormat="1" ht="33" customHeight="1">
      <c r="A12" s="54" t="s">
        <v>58</v>
      </c>
      <c r="B12" s="55">
        <v>24108</v>
      </c>
      <c r="C12" s="56">
        <v>4760</v>
      </c>
      <c r="D12" s="58">
        <v>5674.594</v>
      </c>
      <c r="E12" s="49">
        <f t="shared" si="0"/>
        <v>23.538219678115148</v>
      </c>
      <c r="F12" s="50">
        <f t="shared" si="1"/>
        <v>119.21415966386554</v>
      </c>
    </row>
    <row r="13" spans="1:6" s="12" customFormat="1" ht="15.75">
      <c r="A13" s="54" t="s">
        <v>32</v>
      </c>
      <c r="B13" s="55">
        <v>280700</v>
      </c>
      <c r="C13" s="56">
        <v>65552.99</v>
      </c>
      <c r="D13" s="58">
        <v>46726.061</v>
      </c>
      <c r="E13" s="49">
        <f t="shared" si="0"/>
        <v>16.64626327039544</v>
      </c>
      <c r="F13" s="50">
        <f t="shared" si="1"/>
        <v>71.27983178189126</v>
      </c>
    </row>
    <row r="14" spans="1:6" s="12" customFormat="1" ht="15.75" customHeight="1">
      <c r="A14" s="54" t="s">
        <v>33</v>
      </c>
      <c r="B14" s="55">
        <v>1950</v>
      </c>
      <c r="C14" s="56">
        <v>175</v>
      </c>
      <c r="D14" s="101">
        <v>868.815</v>
      </c>
      <c r="E14" s="49">
        <f t="shared" si="0"/>
        <v>44.55461538461539</v>
      </c>
      <c r="F14" s="50" t="s">
        <v>94</v>
      </c>
    </row>
    <row r="15" spans="1:6" s="12" customFormat="1" ht="18.75" customHeight="1">
      <c r="A15" s="60" t="s">
        <v>34</v>
      </c>
      <c r="B15" s="55">
        <v>250</v>
      </c>
      <c r="C15" s="56">
        <v>54.13</v>
      </c>
      <c r="D15" s="58">
        <v>76.203</v>
      </c>
      <c r="E15" s="49">
        <f t="shared" si="0"/>
        <v>30.4812</v>
      </c>
      <c r="F15" s="50">
        <f t="shared" si="1"/>
        <v>140.77775725106224</v>
      </c>
    </row>
    <row r="16" spans="1:6" s="12" customFormat="1" ht="54" customHeight="1">
      <c r="A16" s="60" t="s">
        <v>66</v>
      </c>
      <c r="B16" s="55"/>
      <c r="C16" s="56"/>
      <c r="D16" s="58">
        <v>-34.953</v>
      </c>
      <c r="E16" s="49"/>
      <c r="F16" s="50"/>
    </row>
    <row r="17" spans="1:6" s="12" customFormat="1" ht="18" customHeight="1">
      <c r="A17" s="60" t="s">
        <v>35</v>
      </c>
      <c r="B17" s="55">
        <v>230430</v>
      </c>
      <c r="C17" s="56">
        <v>53300</v>
      </c>
      <c r="D17" s="58">
        <v>59794.694</v>
      </c>
      <c r="E17" s="49">
        <f t="shared" si="0"/>
        <v>25.949179360326347</v>
      </c>
      <c r="F17" s="50">
        <f t="shared" si="1"/>
        <v>112.18516697936212</v>
      </c>
    </row>
    <row r="18" spans="1:6" ht="20.25" customHeight="1">
      <c r="A18" s="61" t="s">
        <v>37</v>
      </c>
      <c r="B18" s="51">
        <v>150</v>
      </c>
      <c r="C18" s="47">
        <v>36</v>
      </c>
      <c r="D18" s="46">
        <v>107.044</v>
      </c>
      <c r="E18" s="49">
        <f t="shared" si="0"/>
        <v>71.36266666666667</v>
      </c>
      <c r="F18" s="50" t="s">
        <v>95</v>
      </c>
    </row>
    <row r="19" spans="1:6" ht="42.75" customHeight="1">
      <c r="A19" s="61" t="s">
        <v>81</v>
      </c>
      <c r="B19" s="51">
        <v>20500</v>
      </c>
      <c r="C19" s="47">
        <v>4086</v>
      </c>
      <c r="D19" s="48">
        <v>3016.399</v>
      </c>
      <c r="E19" s="49">
        <f t="shared" si="0"/>
        <v>14.714141463414634</v>
      </c>
      <c r="F19" s="50">
        <f t="shared" si="1"/>
        <v>73.82278511992169</v>
      </c>
    </row>
    <row r="20" spans="1:6" ht="69" customHeight="1">
      <c r="A20" s="61" t="s">
        <v>38</v>
      </c>
      <c r="B20" s="51">
        <v>10500</v>
      </c>
      <c r="C20" s="47">
        <v>2625</v>
      </c>
      <c r="D20" s="48">
        <v>1959.907</v>
      </c>
      <c r="E20" s="49">
        <f t="shared" si="0"/>
        <v>18.66578095238095</v>
      </c>
      <c r="F20" s="50">
        <f t="shared" si="1"/>
        <v>74.6631238095238</v>
      </c>
    </row>
    <row r="21" spans="1:6" ht="16.5" customHeight="1">
      <c r="A21" s="61" t="s">
        <v>39</v>
      </c>
      <c r="B21" s="51">
        <v>300</v>
      </c>
      <c r="C21" s="47">
        <v>62</v>
      </c>
      <c r="D21" s="48">
        <v>86.581</v>
      </c>
      <c r="E21" s="49">
        <f t="shared" si="0"/>
        <v>28.860333333333333</v>
      </c>
      <c r="F21" s="50">
        <f t="shared" si="1"/>
        <v>139.6467741935484</v>
      </c>
    </row>
    <row r="22" spans="1:6" ht="22.5" customHeight="1">
      <c r="A22" s="62" t="s">
        <v>40</v>
      </c>
      <c r="B22" s="51">
        <v>3100</v>
      </c>
      <c r="C22" s="47">
        <v>765</v>
      </c>
      <c r="D22" s="46">
        <v>2283.752</v>
      </c>
      <c r="E22" s="49">
        <f t="shared" si="0"/>
        <v>73.66941935483871</v>
      </c>
      <c r="F22" s="50" t="s">
        <v>95</v>
      </c>
    </row>
    <row r="23" spans="1:6" s="10" customFormat="1" ht="21.75" customHeight="1">
      <c r="A23" s="63" t="s">
        <v>41</v>
      </c>
      <c r="B23" s="64">
        <f>B7+B8+B9+B10++B18+B19+B20+B21+B22</f>
        <v>1979056</v>
      </c>
      <c r="C23" s="64">
        <f>C7+C8+C9+C10++C18+C19+C20+C21+C22</f>
        <v>427323.12</v>
      </c>
      <c r="D23" s="64">
        <f>D7+D8+D9+D10+D18+D19+D20+D21++D22</f>
        <v>368110.235</v>
      </c>
      <c r="E23" s="65">
        <f t="shared" si="0"/>
        <v>18.600294029072444</v>
      </c>
      <c r="F23" s="66">
        <f aca="true" t="shared" si="2" ref="F23:F32">D23/C23*100</f>
        <v>86.143299477922</v>
      </c>
    </row>
    <row r="24" spans="1:6" ht="23.25" customHeight="1">
      <c r="A24" s="62" t="s">
        <v>42</v>
      </c>
      <c r="B24" s="55">
        <f>B25+B26+B27+B28+B29+B30+B31</f>
        <v>1624269.8499999999</v>
      </c>
      <c r="C24" s="56">
        <f>SUM(C25:C31)</f>
        <v>523828.78500000003</v>
      </c>
      <c r="D24" s="56">
        <f>SUM(D25:D31)</f>
        <v>465408.202</v>
      </c>
      <c r="E24" s="49">
        <f t="shared" si="0"/>
        <v>28.653379363041186</v>
      </c>
      <c r="F24" s="50">
        <f t="shared" si="2"/>
        <v>88.84738970577952</v>
      </c>
    </row>
    <row r="25" spans="1:6" ht="119.25" customHeight="1">
      <c r="A25" s="94" t="s">
        <v>43</v>
      </c>
      <c r="B25" s="55">
        <v>521582.3</v>
      </c>
      <c r="C25" s="69">
        <v>123886.8</v>
      </c>
      <c r="D25" s="70">
        <v>117196.007</v>
      </c>
      <c r="E25" s="49">
        <f t="shared" si="0"/>
        <v>22.469322099312038</v>
      </c>
      <c r="F25" s="50">
        <f t="shared" si="2"/>
        <v>94.59926884865861</v>
      </c>
    </row>
    <row r="26" spans="1:6" ht="146.25" customHeight="1">
      <c r="A26" s="94" t="s">
        <v>44</v>
      </c>
      <c r="B26" s="55">
        <v>299682.7</v>
      </c>
      <c r="C26" s="69">
        <v>206788.975</v>
      </c>
      <c r="D26" s="70">
        <v>187402.175</v>
      </c>
      <c r="E26" s="49">
        <f t="shared" si="0"/>
        <v>62.53353129826979</v>
      </c>
      <c r="F26" s="50">
        <f t="shared" si="2"/>
        <v>90.62483867914138</v>
      </c>
    </row>
    <row r="27" spans="1:6" ht="83.25" customHeight="1">
      <c r="A27" s="94" t="s">
        <v>45</v>
      </c>
      <c r="B27" s="55">
        <v>890.5</v>
      </c>
      <c r="C27" s="56">
        <v>222.6</v>
      </c>
      <c r="D27" s="70">
        <v>53.591</v>
      </c>
      <c r="E27" s="49">
        <f t="shared" si="0"/>
        <v>6.018079730488489</v>
      </c>
      <c r="F27" s="50">
        <f t="shared" si="2"/>
        <v>24.075022461814914</v>
      </c>
    </row>
    <row r="28" spans="1:6" ht="31.5">
      <c r="A28" s="94" t="s">
        <v>46</v>
      </c>
      <c r="B28" s="55">
        <v>375497</v>
      </c>
      <c r="C28" s="56">
        <v>86711</v>
      </c>
      <c r="D28" s="70">
        <v>72254.35</v>
      </c>
      <c r="E28" s="49">
        <f t="shared" si="0"/>
        <v>19.242324173029346</v>
      </c>
      <c r="F28" s="50">
        <f t="shared" si="2"/>
        <v>83.32777848254548</v>
      </c>
    </row>
    <row r="29" spans="1:6" ht="36" customHeight="1">
      <c r="A29" s="94" t="s">
        <v>47</v>
      </c>
      <c r="B29" s="55">
        <v>417548.2</v>
      </c>
      <c r="C29" s="56">
        <v>104325.758</v>
      </c>
      <c r="D29" s="70">
        <v>86904.322</v>
      </c>
      <c r="E29" s="49">
        <f t="shared" si="0"/>
        <v>20.813003624491735</v>
      </c>
      <c r="F29" s="50">
        <f t="shared" si="2"/>
        <v>83.3009255489905</v>
      </c>
    </row>
    <row r="30" spans="1:6" ht="16.5" customHeight="1">
      <c r="A30" s="95" t="s">
        <v>48</v>
      </c>
      <c r="B30" s="55">
        <v>4516.75</v>
      </c>
      <c r="C30" s="69">
        <v>901.552</v>
      </c>
      <c r="D30" s="70">
        <v>718.923</v>
      </c>
      <c r="E30" s="49">
        <f t="shared" si="0"/>
        <v>15.916820722864891</v>
      </c>
      <c r="F30" s="50">
        <f t="shared" si="2"/>
        <v>79.74282126821304</v>
      </c>
    </row>
    <row r="31" spans="1:6" ht="226.5" customHeight="1">
      <c r="A31" s="96" t="s">
        <v>83</v>
      </c>
      <c r="B31" s="55">
        <v>4552.4</v>
      </c>
      <c r="C31" s="56">
        <v>992.1</v>
      </c>
      <c r="D31" s="70">
        <v>878.834</v>
      </c>
      <c r="E31" s="49">
        <f t="shared" si="0"/>
        <v>19.30485018891134</v>
      </c>
      <c r="F31" s="50">
        <f t="shared" si="2"/>
        <v>88.58320733796997</v>
      </c>
    </row>
    <row r="32" spans="1:6" ht="18" customHeight="1">
      <c r="A32" s="76" t="s">
        <v>49</v>
      </c>
      <c r="B32" s="64">
        <f>B23+B24</f>
        <v>3603325.8499999996</v>
      </c>
      <c r="C32" s="74">
        <f>C23+C24</f>
        <v>951151.905</v>
      </c>
      <c r="D32" s="75">
        <f>D23+D24</f>
        <v>833518.4369999999</v>
      </c>
      <c r="E32" s="65">
        <f t="shared" si="0"/>
        <v>23.13191955703923</v>
      </c>
      <c r="F32" s="66">
        <f t="shared" si="2"/>
        <v>87.63252563742697</v>
      </c>
    </row>
    <row r="33" spans="1:6" ht="28.5" customHeight="1">
      <c r="A33" s="76" t="s">
        <v>50</v>
      </c>
      <c r="B33" s="51"/>
      <c r="C33" s="74"/>
      <c r="D33" s="77"/>
      <c r="E33" s="65"/>
      <c r="F33" s="66"/>
    </row>
    <row r="34" spans="1:6" ht="50.25" customHeight="1">
      <c r="A34" s="61" t="s">
        <v>85</v>
      </c>
      <c r="B34" s="51"/>
      <c r="C34" s="74"/>
      <c r="D34" s="77">
        <v>-11.584</v>
      </c>
      <c r="E34" s="65"/>
      <c r="F34" s="66"/>
    </row>
    <row r="35" spans="1:6" ht="35.25" customHeight="1">
      <c r="A35" s="61" t="s">
        <v>36</v>
      </c>
      <c r="B35" s="51">
        <v>620</v>
      </c>
      <c r="C35" s="47">
        <v>162.36</v>
      </c>
      <c r="D35" s="77">
        <v>290.204</v>
      </c>
      <c r="E35" s="49">
        <f t="shared" si="0"/>
        <v>46.80709677419355</v>
      </c>
      <c r="F35" s="50">
        <f>D35/C35*100</f>
        <v>178.7410692288741</v>
      </c>
    </row>
    <row r="36" spans="1:6" ht="48" customHeight="1">
      <c r="A36" s="61" t="s">
        <v>74</v>
      </c>
      <c r="B36" s="51"/>
      <c r="C36" s="47"/>
      <c r="D36" s="77"/>
      <c r="E36" s="49"/>
      <c r="F36" s="50"/>
    </row>
    <row r="37" spans="1:6" ht="69.75" customHeight="1">
      <c r="A37" s="61" t="s">
        <v>51</v>
      </c>
      <c r="B37" s="51">
        <v>300</v>
      </c>
      <c r="C37" s="47">
        <v>80.2</v>
      </c>
      <c r="D37" s="51">
        <v>69.129</v>
      </c>
      <c r="E37" s="49">
        <f t="shared" si="0"/>
        <v>23.043000000000003</v>
      </c>
      <c r="F37" s="50">
        <f>D37/C37*100</f>
        <v>86.19576059850374</v>
      </c>
    </row>
    <row r="38" spans="1:6" ht="65.25" customHeight="1">
      <c r="A38" s="97" t="s">
        <v>61</v>
      </c>
      <c r="B38" s="51">
        <v>71.74</v>
      </c>
      <c r="C38" s="47">
        <v>15</v>
      </c>
      <c r="D38" s="51">
        <v>26.326</v>
      </c>
      <c r="E38" s="49">
        <f t="shared" si="0"/>
        <v>36.696403679955395</v>
      </c>
      <c r="F38" s="50">
        <f>D38/C38*100</f>
        <v>175.5066666666667</v>
      </c>
    </row>
    <row r="39" spans="1:6" s="15" customFormat="1" ht="47.25" customHeight="1">
      <c r="A39" s="61" t="s">
        <v>52</v>
      </c>
      <c r="B39" s="51">
        <v>500</v>
      </c>
      <c r="C39" s="47">
        <v>120</v>
      </c>
      <c r="D39" s="51">
        <v>928.629</v>
      </c>
      <c r="E39" s="49">
        <f t="shared" si="0"/>
        <v>185.72580000000002</v>
      </c>
      <c r="F39" s="50" t="s">
        <v>96</v>
      </c>
    </row>
    <row r="40" spans="1:6" s="14" customFormat="1" ht="38.25" customHeight="1">
      <c r="A40" s="79" t="s">
        <v>68</v>
      </c>
      <c r="B40" s="51">
        <v>2000</v>
      </c>
      <c r="C40" s="47">
        <v>200</v>
      </c>
      <c r="D40" s="51"/>
      <c r="E40" s="49"/>
      <c r="F40" s="50"/>
    </row>
    <row r="41" spans="1:6" s="21" customFormat="1" ht="24" customHeight="1">
      <c r="A41" s="61" t="s">
        <v>71</v>
      </c>
      <c r="B41" s="100">
        <v>500</v>
      </c>
      <c r="C41" s="80">
        <v>130</v>
      </c>
      <c r="D41" s="80">
        <v>1677.261</v>
      </c>
      <c r="E41" s="99" t="s">
        <v>99</v>
      </c>
      <c r="F41" s="50" t="s">
        <v>97</v>
      </c>
    </row>
    <row r="42" spans="1:6" ht="17.25" customHeight="1">
      <c r="A42" s="98" t="s">
        <v>53</v>
      </c>
      <c r="B42" s="64">
        <f>SUM(B35:B41)</f>
        <v>3991.74</v>
      </c>
      <c r="C42" s="64">
        <f>SUM(C35:C41)</f>
        <v>707.56</v>
      </c>
      <c r="D42" s="64">
        <f>SUM(D34:D41)</f>
        <v>2979.965</v>
      </c>
      <c r="E42" s="65">
        <f t="shared" si="0"/>
        <v>74.6532840315251</v>
      </c>
      <c r="F42" s="66" t="s">
        <v>98</v>
      </c>
    </row>
    <row r="43" spans="1:6" s="26" customFormat="1" ht="26.25" customHeight="1">
      <c r="A43" s="98" t="s">
        <v>54</v>
      </c>
      <c r="B43" s="64">
        <f>B32+B42</f>
        <v>3607317.59</v>
      </c>
      <c r="C43" s="64">
        <f>C32+C42</f>
        <v>951859.4650000001</v>
      </c>
      <c r="D43" s="64">
        <f>D32+D42</f>
        <v>836498.4019999999</v>
      </c>
      <c r="E43" s="65">
        <f t="shared" si="0"/>
        <v>23.188931418705497</v>
      </c>
      <c r="F43" s="66">
        <f>D43/C43*100</f>
        <v>87.88045218418875</v>
      </c>
    </row>
    <row r="44" spans="1:6" s="8" customFormat="1" ht="48" customHeight="1">
      <c r="A44" s="102" t="s">
        <v>60</v>
      </c>
      <c r="B44" s="104">
        <v>705.5</v>
      </c>
      <c r="C44" s="47">
        <v>176.375</v>
      </c>
      <c r="D44" s="47">
        <v>325.889</v>
      </c>
      <c r="E44" s="105">
        <f t="shared" si="0"/>
        <v>46.192629340892985</v>
      </c>
      <c r="F44" s="106">
        <f>D44/C44*100</f>
        <v>184.77051736357194</v>
      </c>
    </row>
    <row r="45" spans="1:6" ht="19.5" customHeight="1">
      <c r="A45" s="63" t="s">
        <v>55</v>
      </c>
      <c r="B45" s="64">
        <f>B43+B44</f>
        <v>3608023.09</v>
      </c>
      <c r="C45" s="82">
        <f>C43+C44</f>
        <v>952035.8400000001</v>
      </c>
      <c r="D45" s="64">
        <f>D43+D44</f>
        <v>836824.2909999999</v>
      </c>
      <c r="E45" s="65">
        <f t="shared" si="0"/>
        <v>23.193429479964884</v>
      </c>
      <c r="F45" s="66">
        <f>D45/C45*100</f>
        <v>87.89840212318055</v>
      </c>
    </row>
    <row r="46" spans="3:6" ht="12.75">
      <c r="C46" s="9"/>
      <c r="D46" s="23"/>
      <c r="E46" s="9"/>
      <c r="F46" s="9"/>
    </row>
    <row r="48" spans="1:2" ht="12.75">
      <c r="A48" s="16"/>
      <c r="B48" s="18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="75" zoomScaleNormal="75" zoomScalePageLayoutView="0" workbookViewId="0" topLeftCell="A39">
      <selection activeCell="F43" sqref="F43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3.875" style="5" customWidth="1"/>
    <col min="4" max="4" width="16.75390625" style="1" customWidth="1"/>
    <col min="5" max="5" width="14.375" style="1" customWidth="1"/>
    <col min="6" max="6" width="14.375" style="4" customWidth="1"/>
    <col min="7" max="7" width="48.625" style="1" customWidth="1"/>
    <col min="8" max="16384" width="9.125" style="1" customWidth="1"/>
  </cols>
  <sheetData>
    <row r="1" spans="1:6" ht="28.5" customHeight="1">
      <c r="A1" s="7"/>
      <c r="B1" s="7"/>
      <c r="C1" s="7"/>
      <c r="D1" s="7"/>
      <c r="E1" s="7"/>
      <c r="F1" s="6"/>
    </row>
    <row r="2" spans="1:6" ht="29.25" customHeight="1">
      <c r="A2" s="107" t="s">
        <v>91</v>
      </c>
      <c r="B2" s="107"/>
      <c r="C2" s="107"/>
      <c r="D2" s="107"/>
      <c r="E2" s="107"/>
      <c r="F2" s="107"/>
    </row>
    <row r="3" spans="1:6" ht="29.25" customHeight="1">
      <c r="A3" s="27"/>
      <c r="B3" s="27"/>
      <c r="C3" s="28"/>
      <c r="D3" s="29"/>
      <c r="E3" s="29"/>
      <c r="F3" s="30"/>
    </row>
    <row r="4" spans="1:6" ht="98.25" customHeight="1">
      <c r="A4" s="31" t="s">
        <v>11</v>
      </c>
      <c r="B4" s="32" t="s">
        <v>70</v>
      </c>
      <c r="C4" s="33" t="s">
        <v>90</v>
      </c>
      <c r="D4" s="31" t="s">
        <v>92</v>
      </c>
      <c r="E4" s="34" t="s">
        <v>73</v>
      </c>
      <c r="F4" s="34" t="s">
        <v>76</v>
      </c>
    </row>
    <row r="5" spans="1:6" ht="0.75" customHeight="1" hidden="1">
      <c r="A5" s="35"/>
      <c r="B5" s="36"/>
      <c r="C5" s="37"/>
      <c r="D5" s="35"/>
      <c r="E5" s="38"/>
      <c r="F5" s="38"/>
    </row>
    <row r="6" spans="1:6" ht="18" customHeight="1">
      <c r="A6" s="39" t="s">
        <v>10</v>
      </c>
      <c r="B6" s="40"/>
      <c r="C6" s="41"/>
      <c r="D6" s="42"/>
      <c r="E6" s="43"/>
      <c r="F6" s="44"/>
    </row>
    <row r="7" spans="1:6" ht="19.5" customHeight="1">
      <c r="A7" s="45" t="s">
        <v>0</v>
      </c>
      <c r="B7" s="46">
        <v>1209328</v>
      </c>
      <c r="C7" s="47">
        <v>256882</v>
      </c>
      <c r="D7" s="48">
        <v>220001.219</v>
      </c>
      <c r="E7" s="49">
        <f>D7/B7*100</f>
        <v>18.19202226360425</v>
      </c>
      <c r="F7" s="50">
        <f>D7/C7*100</f>
        <v>85.64290958494563</v>
      </c>
    </row>
    <row r="8" spans="1:6" ht="21.75" customHeight="1">
      <c r="A8" s="45" t="s">
        <v>1</v>
      </c>
      <c r="B8" s="51">
        <v>2140</v>
      </c>
      <c r="C8" s="47">
        <v>1145</v>
      </c>
      <c r="D8" s="48">
        <v>1093.696</v>
      </c>
      <c r="E8" s="49">
        <f aca="true" t="shared" si="0" ref="E8:E45">D8/B8*100</f>
        <v>51.10728971962616</v>
      </c>
      <c r="F8" s="50">
        <f aca="true" t="shared" si="1" ref="F8:F44">D8/C8*100</f>
        <v>95.51930131004366</v>
      </c>
    </row>
    <row r="9" spans="1:6" ht="47.25" customHeight="1">
      <c r="A9" s="52" t="s">
        <v>25</v>
      </c>
      <c r="B9" s="51">
        <v>195600</v>
      </c>
      <c r="C9" s="47">
        <v>37880</v>
      </c>
      <c r="D9" s="48">
        <v>26456.223</v>
      </c>
      <c r="E9" s="49">
        <f t="shared" si="0"/>
        <v>13.525676380368099</v>
      </c>
      <c r="F9" s="50">
        <f t="shared" si="1"/>
        <v>69.84219376979937</v>
      </c>
    </row>
    <row r="10" spans="1:6" s="3" customFormat="1" ht="17.25" customHeight="1">
      <c r="A10" s="29" t="s">
        <v>57</v>
      </c>
      <c r="B10" s="53">
        <f>B11+B15+B17</f>
        <v>537438</v>
      </c>
      <c r="C10" s="47">
        <f>C11+C15+C17</f>
        <v>123842.12000000001</v>
      </c>
      <c r="D10" s="47">
        <f>D11+D15+D16+D17</f>
        <v>113105.414</v>
      </c>
      <c r="E10" s="49">
        <f t="shared" si="0"/>
        <v>21.0452952712685</v>
      </c>
      <c r="F10" s="50">
        <f t="shared" si="1"/>
        <v>91.33032767849903</v>
      </c>
    </row>
    <row r="11" spans="1:6" s="13" customFormat="1" ht="15.75">
      <c r="A11" s="54" t="s">
        <v>62</v>
      </c>
      <c r="B11" s="55">
        <f>SUM(B12:B14)</f>
        <v>306758</v>
      </c>
      <c r="C11" s="56">
        <f>C12+C13+C14</f>
        <v>70487.99</v>
      </c>
      <c r="D11" s="56">
        <f>D12+D13+D14</f>
        <v>53269.47</v>
      </c>
      <c r="E11" s="49">
        <f t="shared" si="0"/>
        <v>17.365307506242704</v>
      </c>
      <c r="F11" s="50">
        <f t="shared" si="1"/>
        <v>75.57240602264301</v>
      </c>
    </row>
    <row r="12" spans="1:6" s="13" customFormat="1" ht="38.25" customHeight="1">
      <c r="A12" s="57" t="s">
        <v>24</v>
      </c>
      <c r="B12" s="55">
        <v>24108</v>
      </c>
      <c r="C12" s="56">
        <v>4760</v>
      </c>
      <c r="D12" s="58">
        <v>5674.594</v>
      </c>
      <c r="E12" s="49">
        <f t="shared" si="0"/>
        <v>23.538219678115148</v>
      </c>
      <c r="F12" s="50">
        <f t="shared" si="1"/>
        <v>119.21415966386554</v>
      </c>
    </row>
    <row r="13" spans="1:6" s="13" customFormat="1" ht="15.75">
      <c r="A13" s="59" t="s">
        <v>84</v>
      </c>
      <c r="B13" s="55">
        <v>280700</v>
      </c>
      <c r="C13" s="56">
        <v>65552.99</v>
      </c>
      <c r="D13" s="58">
        <v>46726.061</v>
      </c>
      <c r="E13" s="49">
        <f t="shared" si="0"/>
        <v>16.64626327039544</v>
      </c>
      <c r="F13" s="50">
        <f t="shared" si="1"/>
        <v>71.27983178189126</v>
      </c>
    </row>
    <row r="14" spans="1:6" s="13" customFormat="1" ht="15.75">
      <c r="A14" s="54" t="s">
        <v>18</v>
      </c>
      <c r="B14" s="55">
        <v>1950</v>
      </c>
      <c r="C14" s="56">
        <v>175</v>
      </c>
      <c r="D14" s="101">
        <v>868.815</v>
      </c>
      <c r="E14" s="49">
        <f t="shared" si="0"/>
        <v>44.55461538461539</v>
      </c>
      <c r="F14" s="50" t="s">
        <v>100</v>
      </c>
    </row>
    <row r="15" spans="1:6" s="13" customFormat="1" ht="18" customHeight="1">
      <c r="A15" s="60" t="s">
        <v>2</v>
      </c>
      <c r="B15" s="55">
        <v>250</v>
      </c>
      <c r="C15" s="56">
        <v>54.13</v>
      </c>
      <c r="D15" s="58">
        <v>76.203</v>
      </c>
      <c r="E15" s="49">
        <f t="shared" si="0"/>
        <v>30.4812</v>
      </c>
      <c r="F15" s="50">
        <f t="shared" si="1"/>
        <v>140.77775725106224</v>
      </c>
    </row>
    <row r="16" spans="1:6" s="13" customFormat="1" ht="54.75" customHeight="1">
      <c r="A16" s="60" t="s">
        <v>65</v>
      </c>
      <c r="B16" s="55"/>
      <c r="C16" s="56"/>
      <c r="D16" s="58">
        <v>-34.953</v>
      </c>
      <c r="E16" s="49"/>
      <c r="F16" s="50"/>
    </row>
    <row r="17" spans="1:6" s="13" customFormat="1" ht="15.75">
      <c r="A17" s="60" t="s">
        <v>20</v>
      </c>
      <c r="B17" s="55">
        <v>230430</v>
      </c>
      <c r="C17" s="56">
        <v>53300</v>
      </c>
      <c r="D17" s="58">
        <v>59794.694</v>
      </c>
      <c r="E17" s="49">
        <f t="shared" si="0"/>
        <v>25.949179360326347</v>
      </c>
      <c r="F17" s="50">
        <f t="shared" si="1"/>
        <v>112.18516697936212</v>
      </c>
    </row>
    <row r="18" spans="1:6" ht="13.5" customHeight="1">
      <c r="A18" s="45" t="s">
        <v>12</v>
      </c>
      <c r="B18" s="51">
        <v>150</v>
      </c>
      <c r="C18" s="47">
        <v>36</v>
      </c>
      <c r="D18" s="46">
        <v>107.044</v>
      </c>
      <c r="E18" s="49">
        <f t="shared" si="0"/>
        <v>71.36266666666667</v>
      </c>
      <c r="F18" s="50" t="s">
        <v>95</v>
      </c>
    </row>
    <row r="19" spans="1:6" ht="28.5" customHeight="1">
      <c r="A19" s="61" t="s">
        <v>82</v>
      </c>
      <c r="B19" s="51">
        <v>20500</v>
      </c>
      <c r="C19" s="47">
        <v>4086</v>
      </c>
      <c r="D19" s="48">
        <v>3016.399</v>
      </c>
      <c r="E19" s="49">
        <f t="shared" si="0"/>
        <v>14.714141463414634</v>
      </c>
      <c r="F19" s="50">
        <f t="shared" si="1"/>
        <v>73.82278511992169</v>
      </c>
    </row>
    <row r="20" spans="1:6" ht="80.25" customHeight="1">
      <c r="A20" s="61" t="s">
        <v>26</v>
      </c>
      <c r="B20" s="51">
        <v>10500</v>
      </c>
      <c r="C20" s="47">
        <v>2625</v>
      </c>
      <c r="D20" s="48">
        <v>1959.907</v>
      </c>
      <c r="E20" s="49">
        <f t="shared" si="0"/>
        <v>18.66578095238095</v>
      </c>
      <c r="F20" s="50">
        <f t="shared" si="1"/>
        <v>74.6631238095238</v>
      </c>
    </row>
    <row r="21" spans="1:6" ht="15" customHeight="1">
      <c r="A21" s="61" t="s">
        <v>3</v>
      </c>
      <c r="B21" s="51">
        <v>300</v>
      </c>
      <c r="C21" s="47">
        <v>62</v>
      </c>
      <c r="D21" s="48">
        <v>86.581</v>
      </c>
      <c r="E21" s="49">
        <f t="shared" si="0"/>
        <v>28.860333333333333</v>
      </c>
      <c r="F21" s="50">
        <f t="shared" si="1"/>
        <v>139.6467741935484</v>
      </c>
    </row>
    <row r="22" spans="1:6" ht="15" customHeight="1">
      <c r="A22" s="62" t="s">
        <v>19</v>
      </c>
      <c r="B22" s="51">
        <v>3100</v>
      </c>
      <c r="C22" s="47">
        <v>765</v>
      </c>
      <c r="D22" s="46">
        <v>2283.752</v>
      </c>
      <c r="E22" s="49">
        <f t="shared" si="0"/>
        <v>73.66941935483871</v>
      </c>
      <c r="F22" s="50" t="s">
        <v>95</v>
      </c>
    </row>
    <row r="23" spans="1:6" s="2" customFormat="1" ht="16.5" customHeight="1">
      <c r="A23" s="63" t="s">
        <v>13</v>
      </c>
      <c r="B23" s="64">
        <f>B7+B8+B9+B10++B18+B19+B20+B21+B22</f>
        <v>1979056</v>
      </c>
      <c r="C23" s="64">
        <f>C7+C8+C9+C10++C18+C19+C20+C21+C22</f>
        <v>427323.12</v>
      </c>
      <c r="D23" s="64">
        <f>D7+D8+D9+D10+D18+D19+D20+D21++D22</f>
        <v>368110.235</v>
      </c>
      <c r="E23" s="65">
        <f t="shared" si="0"/>
        <v>18.600294029072444</v>
      </c>
      <c r="F23" s="66">
        <f t="shared" si="1"/>
        <v>86.143299477922</v>
      </c>
    </row>
    <row r="24" spans="1:6" s="2" customFormat="1" ht="15" customHeight="1">
      <c r="A24" s="67" t="s">
        <v>63</v>
      </c>
      <c r="B24" s="55">
        <f>B25+B26+B27+B28+B29+B30+B31</f>
        <v>1624269.8499999999</v>
      </c>
      <c r="C24" s="56">
        <f>SUM(C25:C31)</f>
        <v>523828.78500000003</v>
      </c>
      <c r="D24" s="56">
        <f>SUM(D25:D31)</f>
        <v>465408.202</v>
      </c>
      <c r="E24" s="49">
        <f t="shared" si="0"/>
        <v>28.653379363041186</v>
      </c>
      <c r="F24" s="50">
        <f t="shared" si="1"/>
        <v>88.84738970577952</v>
      </c>
    </row>
    <row r="25" spans="1:6" s="2" customFormat="1" ht="132.75" customHeight="1">
      <c r="A25" s="68" t="s">
        <v>21</v>
      </c>
      <c r="B25" s="55">
        <v>521582.3</v>
      </c>
      <c r="C25" s="69">
        <v>123886.8</v>
      </c>
      <c r="D25" s="70">
        <v>117196.007</v>
      </c>
      <c r="E25" s="49">
        <f t="shared" si="0"/>
        <v>22.469322099312038</v>
      </c>
      <c r="F25" s="50">
        <f t="shared" si="1"/>
        <v>94.59926884865861</v>
      </c>
    </row>
    <row r="26" spans="1:6" s="2" customFormat="1" ht="144.75" customHeight="1">
      <c r="A26" s="68" t="s">
        <v>14</v>
      </c>
      <c r="B26" s="55">
        <v>299682.7</v>
      </c>
      <c r="C26" s="69">
        <v>206788.975</v>
      </c>
      <c r="D26" s="70">
        <v>187402.175</v>
      </c>
      <c r="E26" s="49">
        <f t="shared" si="0"/>
        <v>62.53353129826979</v>
      </c>
      <c r="F26" s="50">
        <f t="shared" si="1"/>
        <v>90.62483867914138</v>
      </c>
    </row>
    <row r="27" spans="1:6" s="2" customFormat="1" ht="94.5" customHeight="1">
      <c r="A27" s="68" t="s">
        <v>22</v>
      </c>
      <c r="B27" s="55">
        <v>890.5</v>
      </c>
      <c r="C27" s="56">
        <v>222.6</v>
      </c>
      <c r="D27" s="70">
        <v>53.591</v>
      </c>
      <c r="E27" s="49">
        <f t="shared" si="0"/>
        <v>6.018079730488489</v>
      </c>
      <c r="F27" s="50">
        <f t="shared" si="1"/>
        <v>24.075022461814914</v>
      </c>
    </row>
    <row r="28" spans="1:6" s="2" customFormat="1" ht="50.25" customHeight="1">
      <c r="A28" s="68" t="s">
        <v>4</v>
      </c>
      <c r="B28" s="55">
        <v>375497</v>
      </c>
      <c r="C28" s="56">
        <v>86711</v>
      </c>
      <c r="D28" s="70">
        <v>72254.35</v>
      </c>
      <c r="E28" s="49">
        <f t="shared" si="0"/>
        <v>19.242324173029346</v>
      </c>
      <c r="F28" s="50">
        <f t="shared" si="1"/>
        <v>83.32777848254548</v>
      </c>
    </row>
    <row r="29" spans="1:6" s="2" customFormat="1" ht="50.25" customHeight="1">
      <c r="A29" s="68" t="s">
        <v>5</v>
      </c>
      <c r="B29" s="55">
        <v>417548.2</v>
      </c>
      <c r="C29" s="56">
        <v>104325.758</v>
      </c>
      <c r="D29" s="70">
        <v>86904.322</v>
      </c>
      <c r="E29" s="49">
        <f t="shared" si="0"/>
        <v>20.813003624491735</v>
      </c>
      <c r="F29" s="50">
        <f t="shared" si="1"/>
        <v>83.3009255489905</v>
      </c>
    </row>
    <row r="30" spans="1:7" s="2" customFormat="1" ht="21" customHeight="1">
      <c r="A30" s="71" t="s">
        <v>6</v>
      </c>
      <c r="B30" s="55">
        <v>4516.75</v>
      </c>
      <c r="C30" s="69">
        <v>901.552</v>
      </c>
      <c r="D30" s="70">
        <v>718.923</v>
      </c>
      <c r="E30" s="49">
        <f t="shared" si="0"/>
        <v>15.916820722864891</v>
      </c>
      <c r="F30" s="50">
        <f t="shared" si="1"/>
        <v>79.74282126821304</v>
      </c>
      <c r="G30" s="20"/>
    </row>
    <row r="31" spans="1:6" s="2" customFormat="1" ht="226.5" customHeight="1">
      <c r="A31" s="72" t="s">
        <v>80</v>
      </c>
      <c r="B31" s="55">
        <v>4552.4</v>
      </c>
      <c r="C31" s="56">
        <v>992.1</v>
      </c>
      <c r="D31" s="70">
        <v>878.834</v>
      </c>
      <c r="E31" s="49">
        <f t="shared" si="0"/>
        <v>19.30485018891134</v>
      </c>
      <c r="F31" s="50">
        <f t="shared" si="1"/>
        <v>88.58320733796997</v>
      </c>
    </row>
    <row r="32" spans="1:6" ht="24" customHeight="1">
      <c r="A32" s="73" t="s">
        <v>15</v>
      </c>
      <c r="B32" s="64">
        <f>B23+B24</f>
        <v>3603325.8499999996</v>
      </c>
      <c r="C32" s="74">
        <f>C23+C24</f>
        <v>951151.905</v>
      </c>
      <c r="D32" s="75">
        <f>D23+D24</f>
        <v>833518.4369999999</v>
      </c>
      <c r="E32" s="65">
        <f t="shared" si="0"/>
        <v>23.13191955703923</v>
      </c>
      <c r="F32" s="66">
        <f t="shared" si="1"/>
        <v>87.63252563742697</v>
      </c>
    </row>
    <row r="33" spans="1:6" ht="25.5" customHeight="1">
      <c r="A33" s="76" t="s">
        <v>16</v>
      </c>
      <c r="B33" s="51"/>
      <c r="C33" s="74"/>
      <c r="D33" s="77"/>
      <c r="E33" s="65"/>
      <c r="F33" s="50"/>
    </row>
    <row r="34" spans="1:6" ht="51.75" customHeight="1">
      <c r="A34" s="61" t="s">
        <v>86</v>
      </c>
      <c r="B34" s="51"/>
      <c r="C34" s="74"/>
      <c r="D34" s="77">
        <v>-11.584</v>
      </c>
      <c r="E34" s="65"/>
      <c r="F34" s="50"/>
    </row>
    <row r="35" spans="1:6" s="11" customFormat="1" ht="22.5" customHeight="1">
      <c r="A35" s="61" t="s">
        <v>67</v>
      </c>
      <c r="B35" s="51">
        <v>620</v>
      </c>
      <c r="C35" s="47">
        <v>162.36</v>
      </c>
      <c r="D35" s="77">
        <v>290.204</v>
      </c>
      <c r="E35" s="49">
        <f t="shared" si="0"/>
        <v>46.80709677419355</v>
      </c>
      <c r="F35" s="50">
        <f t="shared" si="1"/>
        <v>178.7410692288741</v>
      </c>
    </row>
    <row r="36" spans="1:6" s="11" customFormat="1" ht="42" customHeight="1">
      <c r="A36" s="61" t="s">
        <v>75</v>
      </c>
      <c r="B36" s="51"/>
      <c r="C36" s="47"/>
      <c r="D36" s="77"/>
      <c r="E36" s="49"/>
      <c r="F36" s="50"/>
    </row>
    <row r="37" spans="1:6" s="11" customFormat="1" ht="91.5" customHeight="1">
      <c r="A37" s="78" t="s">
        <v>23</v>
      </c>
      <c r="B37" s="51">
        <v>300</v>
      </c>
      <c r="C37" s="47">
        <v>80.2</v>
      </c>
      <c r="D37" s="51">
        <v>69.129</v>
      </c>
      <c r="E37" s="49">
        <f t="shared" si="0"/>
        <v>23.043000000000003</v>
      </c>
      <c r="F37" s="50">
        <f t="shared" si="1"/>
        <v>86.19576059850374</v>
      </c>
    </row>
    <row r="38" spans="1:6" s="11" customFormat="1" ht="71.25" customHeight="1">
      <c r="A38" s="78" t="s">
        <v>59</v>
      </c>
      <c r="B38" s="51">
        <v>71.74</v>
      </c>
      <c r="C38" s="47">
        <v>15</v>
      </c>
      <c r="D38" s="51">
        <v>26.326</v>
      </c>
      <c r="E38" s="49">
        <f t="shared" si="0"/>
        <v>36.696403679955395</v>
      </c>
      <c r="F38" s="50">
        <f t="shared" si="1"/>
        <v>175.5066666666667</v>
      </c>
    </row>
    <row r="39" spans="1:6" s="11" customFormat="1" ht="48.75" customHeight="1">
      <c r="A39" s="78" t="s">
        <v>7</v>
      </c>
      <c r="B39" s="51">
        <v>500</v>
      </c>
      <c r="C39" s="47">
        <v>120</v>
      </c>
      <c r="D39" s="51">
        <v>928.629</v>
      </c>
      <c r="E39" s="49">
        <f t="shared" si="0"/>
        <v>185.72580000000002</v>
      </c>
      <c r="F39" s="50" t="s">
        <v>96</v>
      </c>
    </row>
    <row r="40" spans="1:6" s="19" customFormat="1" ht="48.75" customHeight="1">
      <c r="A40" s="79" t="s">
        <v>69</v>
      </c>
      <c r="B40" s="51">
        <v>2000</v>
      </c>
      <c r="C40" s="47">
        <v>200</v>
      </c>
      <c r="D40" s="51"/>
      <c r="E40" s="49"/>
      <c r="F40" s="50"/>
    </row>
    <row r="41" spans="1:6" s="25" customFormat="1" ht="21.75" customHeight="1">
      <c r="A41" s="78" t="s">
        <v>72</v>
      </c>
      <c r="B41" s="100">
        <v>500</v>
      </c>
      <c r="C41" s="80">
        <v>130</v>
      </c>
      <c r="D41" s="80">
        <v>1677.261</v>
      </c>
      <c r="E41" s="99" t="s">
        <v>99</v>
      </c>
      <c r="F41" s="50" t="s">
        <v>97</v>
      </c>
    </row>
    <row r="42" spans="1:6" ht="21" customHeight="1">
      <c r="A42" s="76" t="s">
        <v>8</v>
      </c>
      <c r="B42" s="64">
        <f>SUM(B35:B41)</f>
        <v>3991.74</v>
      </c>
      <c r="C42" s="64">
        <f>SUM(C35:C41)</f>
        <v>707.56</v>
      </c>
      <c r="D42" s="64">
        <f>SUM(D34:D41)</f>
        <v>2979.965</v>
      </c>
      <c r="E42" s="65">
        <f t="shared" si="0"/>
        <v>74.6532840315251</v>
      </c>
      <c r="F42" s="66" t="s">
        <v>98</v>
      </c>
    </row>
    <row r="43" spans="1:6" ht="16.5" customHeight="1">
      <c r="A43" s="73" t="s">
        <v>9</v>
      </c>
      <c r="B43" s="64">
        <f>B32+B42</f>
        <v>3607317.59</v>
      </c>
      <c r="C43" s="64">
        <f>C32+C42</f>
        <v>951859.4650000001</v>
      </c>
      <c r="D43" s="64">
        <f>D32+D42</f>
        <v>836498.4019999999</v>
      </c>
      <c r="E43" s="65">
        <f t="shared" si="0"/>
        <v>23.188931418705497</v>
      </c>
      <c r="F43" s="66">
        <f t="shared" si="1"/>
        <v>87.88045218418875</v>
      </c>
    </row>
    <row r="44" spans="1:6" s="25" customFormat="1" ht="50.25" customHeight="1">
      <c r="A44" s="103" t="s">
        <v>87</v>
      </c>
      <c r="B44" s="104">
        <v>705.5</v>
      </c>
      <c r="C44" s="47">
        <v>176.375</v>
      </c>
      <c r="D44" s="47">
        <v>325.889</v>
      </c>
      <c r="E44" s="105">
        <f t="shared" si="0"/>
        <v>46.192629340892985</v>
      </c>
      <c r="F44" s="106">
        <f t="shared" si="1"/>
        <v>184.77051736357194</v>
      </c>
    </row>
    <row r="45" spans="1:6" ht="19.5" customHeight="1">
      <c r="A45" s="81" t="s">
        <v>17</v>
      </c>
      <c r="B45" s="64">
        <f>B43+B44</f>
        <v>3608023.09</v>
      </c>
      <c r="C45" s="82">
        <f>C43+C44</f>
        <v>952035.8400000001</v>
      </c>
      <c r="D45" s="64">
        <f>D43+D44</f>
        <v>836824.2909999999</v>
      </c>
      <c r="E45" s="65">
        <f t="shared" si="0"/>
        <v>23.193429479964884</v>
      </c>
      <c r="F45" s="66">
        <f>D45/C45*100</f>
        <v>87.89840212318055</v>
      </c>
    </row>
    <row r="46" spans="1:6" ht="15.75">
      <c r="A46" s="29"/>
      <c r="B46" s="29"/>
      <c r="C46" s="83"/>
      <c r="D46" s="29"/>
      <c r="E46" s="29"/>
      <c r="F46" s="84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Tanya</cp:lastModifiedBy>
  <cp:lastPrinted>2017-03-14T09:06:43Z</cp:lastPrinted>
  <dcterms:created xsi:type="dcterms:W3CDTF">2004-07-02T06:40:36Z</dcterms:created>
  <dcterms:modified xsi:type="dcterms:W3CDTF">2017-03-14T09:32:05Z</dcterms:modified>
  <cp:category/>
  <cp:version/>
  <cp:contentType/>
  <cp:contentStatus/>
</cp:coreProperties>
</file>