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<sst xmlns="http://schemas.openxmlformats.org/spreadsheetml/2006/main" count="130" uniqueCount="124">
  <si>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</si>
  <si>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</si>
  <si>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</si>
  <si>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</si>
  <si>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</si>
  <si>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</si>
  <si>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</si>
  <si>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</si>
  <si>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</si>
  <si>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</si>
  <si>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</si>
  <si>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</si>
  <si>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</si>
  <si>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</si>
  <si>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</si>
  <si>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</si>
  <si>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</si>
  <si>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</si>
  <si>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</si>
  <si>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</si>
  <si>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</si>
  <si>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</si>
  <si>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</si>
  <si>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</si>
  <si>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</si>
  <si>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</si>
  <si>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</si>
  <si>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</si>
  <si>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</si>
  <si>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</si>
  <si>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</si>
  <si>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</si>
  <si>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</si>
  <si>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</si>
  <si>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</si>
  <si>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</si>
  <si>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</si>
  <si>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</si>
  <si>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</si>
  <si>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</si>
  <si>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</si>
  <si>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</si>
  <si>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</si>
  <si>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</si>
  <si>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</si>
  <si>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</si>
  <si>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</si>
  <si>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</si>
  <si>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</si>
  <si>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</si>
  <si>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</si>
  <si>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</si>
  <si>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</si>
  <si>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</si>
  <si>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</si>
  <si>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</si>
  <si>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</si>
  <si>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</si>
  <si>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</si>
  <si>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</si>
  <si>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</si>
  <si>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</si>
  <si>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</si>
  <si>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</si>
  <si>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</si>
  <si>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</si>
  <si>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</si>
  <si>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</si>
  <si>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</si>
  <si>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</si>
  <si>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</si>
  <si>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</si>
  <si>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</si>
  <si>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</si>
  <si>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</si>
  <si>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</si>
  <si>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</si>
  <si>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</si>
  <si>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</si>
  <si>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</si>
  <si>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</si>
  <si>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</si>
  <si>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</si>
  <si>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</si>
  <si>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</si>
  <si>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</si>
  <si>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</si>
  <si>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</si>
  <si>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</si>
  <si>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</si>
  <si>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</si>
  <si>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</si>
  <si>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</si>
  <si>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</si>
  <si>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</si>
  <si>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</si>
  <si>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</si>
  <si>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</si>
  <si>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</si>
  <si>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</si>
  <si>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</si>
  <si>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</si>
  <si>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</si>
  <si>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</si>
  <si>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</si>
  <si>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</si>
  <si>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</si>
  <si>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</si>
  <si>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</si>
  <si>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</si>
  <si>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</si>
  <si>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</si>
  <si>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</si>
  <si>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План на           січень - серпень з урахуванням змін, 
тис. грн.</t>
  </si>
  <si>
    <t>План на               январь - август с учетом изменений,       тыс. грн.</t>
  </si>
  <si>
    <t>в 2.7р.б.</t>
  </si>
  <si>
    <t>Надійшло           з 01 січня            по 19 серпня,            тис. грн.</t>
  </si>
  <si>
    <t>2,3р.б.</t>
  </si>
  <si>
    <t>в 2,7 р.б.</t>
  </si>
  <si>
    <t>в 1,9 р.б.</t>
  </si>
  <si>
    <t xml:space="preserve">Поступило          с 01 января   по 19 августа,
тыс. грн. </t>
  </si>
  <si>
    <t>в 2,0 р.б.</t>
  </si>
  <si>
    <t>в 2,0 р.б</t>
  </si>
  <si>
    <t>в 2,3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</si>
</sst>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8" fillId="0" borderId="0" xfId="0" applyFont="1" applyBorder="1" applyAlignment="1">
      <alignment/>
    </xf>
    <xf numFmtId="205" fontId="1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2" fillId="0" borderId="12" xfId="0" applyFont="1" applyFill="1" applyBorder="1" applyAlignment="1">
      <alignment vertical="center"/>
    </xf>
    <xf numFmtId="205" fontId="22" fillId="0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47">
      <selection activeCell="A9" sqref="A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8" t="s">
        <v>100</v>
      </c>
      <c r="B2" s="128"/>
      <c r="C2" s="128"/>
      <c r="D2" s="128"/>
      <c r="E2" s="128"/>
      <c r="F2" s="128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113</v>
      </c>
      <c r="D4" s="69" t="s">
        <v>116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1239030</v>
      </c>
      <c r="D7" s="45">
        <v>1136920.823</v>
      </c>
      <c r="E7" s="46">
        <f>D7/B7*100</f>
        <v>57.639039049239436</v>
      </c>
      <c r="F7" s="47">
        <f>D7/C7*100</f>
        <v>91.75894231778085</v>
      </c>
    </row>
    <row r="8" spans="1:6" ht="15.75">
      <c r="A8" s="56" t="s">
        <v>48</v>
      </c>
      <c r="B8" s="48">
        <v>1273.8</v>
      </c>
      <c r="C8" s="44">
        <v>1233.8</v>
      </c>
      <c r="D8" s="45">
        <v>869.974</v>
      </c>
      <c r="E8" s="46">
        <f>D8/B8*100</f>
        <v>68.29753493484064</v>
      </c>
      <c r="F8" s="47">
        <f>D8/C8*100</f>
        <v>70.51175230993678</v>
      </c>
    </row>
    <row r="9" spans="1:6" ht="15.75">
      <c r="A9" s="55" t="s">
        <v>57</v>
      </c>
      <c r="B9" s="48">
        <v>164460</v>
      </c>
      <c r="C9" s="48">
        <v>103455</v>
      </c>
      <c r="D9" s="45">
        <v>99236.731</v>
      </c>
      <c r="E9" s="46">
        <f aca="true" t="shared" si="0" ref="E9:E58">D9/B9*100</f>
        <v>60.34095281527423</v>
      </c>
      <c r="F9" s="47">
        <f aca="true" t="shared" si="1" ref="F9:F55">D9/C9*100</f>
        <v>95.92260499734184</v>
      </c>
    </row>
    <row r="10" spans="1:6" ht="15.75">
      <c r="A10" s="56" t="s">
        <v>42</v>
      </c>
      <c r="B10" s="49">
        <f>B11+B15+B17</f>
        <v>645720</v>
      </c>
      <c r="C10" s="49">
        <f>C11+C15+C17</f>
        <v>438784.4</v>
      </c>
      <c r="D10" s="49">
        <f>D11+D15+D16+D17</f>
        <v>469662.307</v>
      </c>
      <c r="E10" s="46">
        <f t="shared" si="0"/>
        <v>72.73466936133308</v>
      </c>
      <c r="F10" s="47">
        <f t="shared" si="1"/>
        <v>107.03714785666946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221523.4</v>
      </c>
      <c r="D11" s="52">
        <f>SUM(D12:D14)</f>
        <v>212209.65</v>
      </c>
      <c r="E11" s="46">
        <f t="shared" si="0"/>
        <v>65.32743812338381</v>
      </c>
      <c r="F11" s="47">
        <f t="shared" si="1"/>
        <v>95.79559089468653</v>
      </c>
    </row>
    <row r="12" spans="1:6" s="12" customFormat="1" ht="31.5">
      <c r="A12" s="50" t="s">
        <v>44</v>
      </c>
      <c r="B12" s="51">
        <v>35440</v>
      </c>
      <c r="C12" s="51">
        <v>25822</v>
      </c>
      <c r="D12" s="53">
        <v>24812.427</v>
      </c>
      <c r="E12" s="46">
        <f t="shared" si="0"/>
        <v>70.01249153498871</v>
      </c>
      <c r="F12" s="47">
        <f t="shared" si="1"/>
        <v>96.09026024320347</v>
      </c>
    </row>
    <row r="13" spans="1:6" s="12" customFormat="1" ht="15.75">
      <c r="A13" s="50" t="s">
        <v>23</v>
      </c>
      <c r="B13" s="51">
        <v>284900</v>
      </c>
      <c r="C13" s="51">
        <v>192641.4</v>
      </c>
      <c r="D13" s="53">
        <v>185400.058</v>
      </c>
      <c r="E13" s="46">
        <f t="shared" si="0"/>
        <v>65.07548543348543</v>
      </c>
      <c r="F13" s="47">
        <f t="shared" si="1"/>
        <v>96.24102503407886</v>
      </c>
    </row>
    <row r="14" spans="1:6" s="12" customFormat="1" ht="15.75">
      <c r="A14" s="50" t="s">
        <v>24</v>
      </c>
      <c r="B14" s="51">
        <v>4500</v>
      </c>
      <c r="C14" s="51">
        <v>3060</v>
      </c>
      <c r="D14" s="75">
        <v>1997.165</v>
      </c>
      <c r="E14" s="46">
        <f t="shared" si="0"/>
        <v>44.38144444444445</v>
      </c>
      <c r="F14" s="47">
        <f t="shared" si="1"/>
        <v>65.26683006535947</v>
      </c>
    </row>
    <row r="15" spans="1:6" s="12" customFormat="1" ht="15.75">
      <c r="A15" s="54" t="s">
        <v>25</v>
      </c>
      <c r="B15" s="51">
        <v>550</v>
      </c>
      <c r="C15" s="51">
        <v>341</v>
      </c>
      <c r="D15" s="53">
        <v>669.316</v>
      </c>
      <c r="E15" s="46">
        <f t="shared" si="0"/>
        <v>121.69381818181819</v>
      </c>
      <c r="F15" s="47" t="s">
        <v>121</v>
      </c>
    </row>
    <row r="16" spans="1:6" s="12" customFormat="1" ht="52.5" customHeight="1">
      <c r="A16" s="54" t="s">
        <v>94</v>
      </c>
      <c r="B16" s="51"/>
      <c r="C16" s="51"/>
      <c r="D16" s="53">
        <v>3.879</v>
      </c>
      <c r="E16" s="46"/>
      <c r="F16" s="108"/>
    </row>
    <row r="17" spans="1:6" s="12" customFormat="1" ht="21" customHeight="1">
      <c r="A17" s="54" t="s">
        <v>71</v>
      </c>
      <c r="B17" s="51">
        <v>320330</v>
      </c>
      <c r="C17" s="51">
        <v>216920</v>
      </c>
      <c r="D17" s="53">
        <v>256779.462</v>
      </c>
      <c r="E17" s="46">
        <f t="shared" si="0"/>
        <v>80.16091593044673</v>
      </c>
      <c r="F17" s="47">
        <f t="shared" si="1"/>
        <v>118.37518993177207</v>
      </c>
    </row>
    <row r="18" spans="1:6" ht="15.75">
      <c r="A18" s="55" t="s">
        <v>27</v>
      </c>
      <c r="B18" s="48">
        <v>500</v>
      </c>
      <c r="C18" s="48">
        <v>320</v>
      </c>
      <c r="D18" s="43">
        <v>724.626</v>
      </c>
      <c r="E18" s="46">
        <f t="shared" si="0"/>
        <v>144.9252</v>
      </c>
      <c r="F18" s="108" t="s">
        <v>117</v>
      </c>
    </row>
    <row r="19" spans="1:6" ht="31.5">
      <c r="A19" s="55" t="s">
        <v>53</v>
      </c>
      <c r="B19" s="48">
        <v>33900</v>
      </c>
      <c r="C19" s="48">
        <v>24680</v>
      </c>
      <c r="D19" s="45">
        <v>15408.708</v>
      </c>
      <c r="E19" s="46">
        <f t="shared" si="0"/>
        <v>45.45341592920354</v>
      </c>
      <c r="F19" s="108">
        <f t="shared" si="1"/>
        <v>62.43398703403565</v>
      </c>
    </row>
    <row r="20" spans="1:6" ht="63">
      <c r="A20" s="55" t="s">
        <v>28</v>
      </c>
      <c r="B20" s="48">
        <v>10500</v>
      </c>
      <c r="C20" s="48">
        <v>6905</v>
      </c>
      <c r="D20" s="45">
        <v>7884.594</v>
      </c>
      <c r="E20" s="46">
        <f t="shared" si="0"/>
        <v>75.09137142857143</v>
      </c>
      <c r="F20" s="47">
        <f t="shared" si="1"/>
        <v>114.18673425054308</v>
      </c>
    </row>
    <row r="21" spans="1:6" ht="15.75">
      <c r="A21" s="55" t="s">
        <v>29</v>
      </c>
      <c r="B21" s="48">
        <v>565</v>
      </c>
      <c r="C21" s="48">
        <v>331.7</v>
      </c>
      <c r="D21" s="45">
        <v>250.849</v>
      </c>
      <c r="E21" s="46">
        <f t="shared" si="0"/>
        <v>44.398053097345134</v>
      </c>
      <c r="F21" s="47">
        <f t="shared" si="1"/>
        <v>75.62526379258367</v>
      </c>
    </row>
    <row r="22" spans="1:6" ht="15.75">
      <c r="A22" s="56" t="s">
        <v>30</v>
      </c>
      <c r="B22" s="48">
        <v>6220</v>
      </c>
      <c r="C22" s="48">
        <v>4144</v>
      </c>
      <c r="D22" s="43">
        <v>4789.814</v>
      </c>
      <c r="E22" s="46">
        <f t="shared" si="0"/>
        <v>77.00665594855306</v>
      </c>
      <c r="F22" s="47">
        <f t="shared" si="1"/>
        <v>115.58431467181467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1735748.426</v>
      </c>
      <c r="E23" s="77">
        <f t="shared" si="0"/>
        <v>61.21224677696907</v>
      </c>
      <c r="F23" s="109">
        <f t="shared" si="1"/>
        <v>95.42931387759272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1276206.719</v>
      </c>
      <c r="D24" s="48">
        <f>SUM(D25:D42)</f>
        <v>1203495.269</v>
      </c>
      <c r="E24" s="46">
        <f t="shared" si="0"/>
        <v>66.44867211140522</v>
      </c>
      <c r="F24" s="47">
        <f t="shared" si="1"/>
        <v>94.30253352239248</v>
      </c>
    </row>
    <row r="25" spans="1:6" ht="86.25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9.75" customHeight="1">
      <c r="A26" s="73" t="s">
        <v>33</v>
      </c>
      <c r="B26" s="96">
        <v>494149.2</v>
      </c>
      <c r="C26" s="96">
        <v>355978.8</v>
      </c>
      <c r="D26" s="60">
        <v>355978.8</v>
      </c>
      <c r="E26" s="46">
        <f t="shared" si="0"/>
        <v>72.0387283840589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239073.3</v>
      </c>
      <c r="D27" s="60">
        <v>239073.3</v>
      </c>
      <c r="E27" s="46">
        <f t="shared" si="0"/>
        <v>66.66663878122786</v>
      </c>
      <c r="F27" s="47">
        <f t="shared" si="1"/>
        <v>100</v>
      </c>
    </row>
    <row r="28" spans="1:6" ht="69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325.5" customHeight="1">
      <c r="A29" s="88" t="s">
        <v>77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</row>
    <row r="30" spans="1:6" ht="102" customHeight="1">
      <c r="A30" s="97" t="s">
        <v>60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</row>
    <row r="31" spans="1:6" ht="298.5" customHeight="1">
      <c r="A31" s="98" t="s">
        <v>61</v>
      </c>
      <c r="B31" s="101">
        <v>647626.4</v>
      </c>
      <c r="C31" s="101">
        <v>408285.11</v>
      </c>
      <c r="D31" s="60">
        <v>339593.249</v>
      </c>
      <c r="E31" s="46">
        <f t="shared" si="0"/>
        <v>52.43659755068663</v>
      </c>
      <c r="F31" s="47">
        <f t="shared" si="1"/>
        <v>83.17551649140475</v>
      </c>
    </row>
    <row r="32" spans="1:6" ht="259.5" customHeight="1">
      <c r="A32" s="98" t="s">
        <v>78</v>
      </c>
      <c r="B32" s="101">
        <v>6173</v>
      </c>
      <c r="C32" s="101">
        <v>3964.968</v>
      </c>
      <c r="D32" s="60">
        <v>3912.51</v>
      </c>
      <c r="E32" s="46">
        <f t="shared" si="0"/>
        <v>63.38101409363357</v>
      </c>
      <c r="F32" s="47">
        <f t="shared" si="1"/>
        <v>98.67696284055761</v>
      </c>
    </row>
    <row r="33" spans="1:6" ht="63.75" customHeight="1">
      <c r="A33" s="98" t="s">
        <v>75</v>
      </c>
      <c r="B33" s="101">
        <v>2081.514</v>
      </c>
      <c r="C33" s="59">
        <v>1389.53</v>
      </c>
      <c r="D33" s="60">
        <v>1389.53</v>
      </c>
      <c r="E33" s="46">
        <f t="shared" si="0"/>
        <v>66.75573644952664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70.5" customHeight="1">
      <c r="A35" s="113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4"/>
    </row>
    <row r="36" spans="1:6" ht="84.75" customHeight="1">
      <c r="A36" s="98" t="s">
        <v>73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47">
        <f t="shared" si="1"/>
        <v>100</v>
      </c>
    </row>
    <row r="37" spans="1:6" ht="102" customHeight="1">
      <c r="A37" s="113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28542</v>
      </c>
      <c r="D38" s="60">
        <v>28542</v>
      </c>
      <c r="E38" s="46">
        <f t="shared" si="0"/>
        <v>69.10728553788044</v>
      </c>
      <c r="F38" s="47">
        <f t="shared" si="1"/>
        <v>100</v>
      </c>
    </row>
    <row r="39" spans="1:6" ht="49.5" customHeight="1">
      <c r="A39" s="98" t="s">
        <v>96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</row>
    <row r="40" spans="1:6" ht="49.5" customHeight="1">
      <c r="A40" s="113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5228.446</v>
      </c>
      <c r="D42" s="60">
        <v>4378.172</v>
      </c>
      <c r="E42" s="46">
        <f t="shared" si="0"/>
        <v>31.10817046948755</v>
      </c>
      <c r="F42" s="47">
        <f t="shared" si="1"/>
        <v>83.73753884041261</v>
      </c>
    </row>
    <row r="43" spans="1:6" s="10" customFormat="1" ht="15.75">
      <c r="A43" s="94" t="s">
        <v>35</v>
      </c>
      <c r="B43" s="58">
        <f>B23+B24</f>
        <v>4646788.066</v>
      </c>
      <c r="C43" s="61">
        <f>C23+C24</f>
        <v>3095090.619</v>
      </c>
      <c r="D43" s="62">
        <f>D23+D24</f>
        <v>2939243.6950000003</v>
      </c>
      <c r="E43" s="77">
        <f t="shared" si="0"/>
        <v>63.25323327108675</v>
      </c>
      <c r="F43" s="78">
        <f t="shared" si="1"/>
        <v>94.96470561981954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713</v>
      </c>
      <c r="D45" s="63">
        <v>552.7554</v>
      </c>
      <c r="E45" s="102">
        <f t="shared" si="0"/>
        <v>61.41726666666667</v>
      </c>
      <c r="F45" s="47">
        <f t="shared" si="1"/>
        <v>77.525301542777</v>
      </c>
    </row>
    <row r="46" spans="1:6" ht="66" customHeight="1">
      <c r="A46" s="55" t="s">
        <v>37</v>
      </c>
      <c r="B46" s="48">
        <v>1200</v>
      </c>
      <c r="C46" s="48">
        <v>485</v>
      </c>
      <c r="D46" s="48">
        <v>1303.492</v>
      </c>
      <c r="E46" s="102">
        <f t="shared" si="0"/>
        <v>108.62433333333333</v>
      </c>
      <c r="F46" s="47" t="s">
        <v>118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47" t="s">
        <v>119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8230</v>
      </c>
      <c r="D48" s="48">
        <v>2957.165</v>
      </c>
      <c r="E48" s="102">
        <f t="shared" si="0"/>
        <v>23.28476377952756</v>
      </c>
      <c r="F48" s="47">
        <f t="shared" si="1"/>
        <v>35.93153098420413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367.583</v>
      </c>
      <c r="E50" s="102">
        <f>D50/B50*100</f>
        <v>9.189575000000001</v>
      </c>
      <c r="F50" s="47">
        <f>D50/C50*100</f>
        <v>18.379150000000003</v>
      </c>
    </row>
    <row r="51" spans="1:6" s="14" customFormat="1" ht="63" customHeight="1">
      <c r="A51" s="55" t="s">
        <v>107</v>
      </c>
      <c r="B51" s="48"/>
      <c r="C51" s="48"/>
      <c r="D51" s="48">
        <v>3000</v>
      </c>
      <c r="E51" s="102"/>
      <c r="F51" s="47"/>
    </row>
    <row r="52" spans="1:6" s="10" customFormat="1" ht="15.75">
      <c r="A52" s="74" t="s">
        <v>109</v>
      </c>
      <c r="B52" s="58">
        <f>SUM(B45:B51)</f>
        <v>23500</v>
      </c>
      <c r="C52" s="58">
        <f>SUM(C45:C48:C49:C51)</f>
        <v>13028</v>
      </c>
      <c r="D52" s="58">
        <f>SUM(D45:D51)</f>
        <v>8378.751400000001</v>
      </c>
      <c r="E52" s="104">
        <f t="shared" si="0"/>
        <v>35.65426127659575</v>
      </c>
      <c r="F52" s="78">
        <f t="shared" si="1"/>
        <v>64.31341264967763</v>
      </c>
    </row>
    <row r="53" spans="1:6" s="10" customFormat="1" ht="15.75">
      <c r="A53" s="74" t="s">
        <v>32</v>
      </c>
      <c r="B53" s="58">
        <f>B54</f>
        <v>398</v>
      </c>
      <c r="C53" s="58">
        <f>C54</f>
        <v>398</v>
      </c>
      <c r="D53" s="58"/>
      <c r="E53" s="104"/>
      <c r="F53" s="78"/>
    </row>
    <row r="54" spans="1:6" s="10" customFormat="1" ht="126">
      <c r="A54" s="93" t="s">
        <v>108</v>
      </c>
      <c r="B54" s="48">
        <v>398</v>
      </c>
      <c r="C54" s="48">
        <v>398</v>
      </c>
      <c r="D54" s="58"/>
      <c r="E54" s="102"/>
      <c r="F54" s="47"/>
    </row>
    <row r="55" spans="1:6" s="10" customFormat="1" ht="15.75">
      <c r="A55" s="74" t="s">
        <v>39</v>
      </c>
      <c r="B55" s="58">
        <f>B52+B53</f>
        <v>23898</v>
      </c>
      <c r="C55" s="58">
        <f>C52+C53</f>
        <v>13426</v>
      </c>
      <c r="D55" s="58">
        <f>D52+D53</f>
        <v>8378.751400000001</v>
      </c>
      <c r="E55" s="104">
        <f t="shared" si="0"/>
        <v>35.060471169135496</v>
      </c>
      <c r="F55" s="78">
        <f t="shared" si="1"/>
        <v>62.40690749292418</v>
      </c>
    </row>
    <row r="56" spans="1:6" s="76" customFormat="1" ht="15.75">
      <c r="A56" s="74" t="s">
        <v>40</v>
      </c>
      <c r="B56" s="58">
        <f>B43+B55</f>
        <v>4670686.066</v>
      </c>
      <c r="C56" s="58">
        <f>C43+C55</f>
        <v>3108516.619</v>
      </c>
      <c r="D56" s="58">
        <f>D43+D55</f>
        <v>2947622.4464000002</v>
      </c>
      <c r="E56" s="77">
        <f t="shared" si="0"/>
        <v>63.10898237963486</v>
      </c>
      <c r="F56" s="78">
        <f>D56/C56*100</f>
        <v>94.82408517243962</v>
      </c>
    </row>
    <row r="57" spans="1:6" s="127" customFormat="1" ht="44.25" customHeight="1">
      <c r="A57" s="126" t="s">
        <v>45</v>
      </c>
      <c r="B57" s="121">
        <v>3200</v>
      </c>
      <c r="C57" s="121">
        <v>1600</v>
      </c>
      <c r="D57" s="122">
        <v>3143.27392</v>
      </c>
      <c r="E57" s="123">
        <f t="shared" si="0"/>
        <v>98.22731</v>
      </c>
      <c r="F57" s="124" t="s">
        <v>121</v>
      </c>
    </row>
    <row r="58" spans="1:6" s="10" customFormat="1" ht="15.75">
      <c r="A58" s="57" t="s">
        <v>41</v>
      </c>
      <c r="B58" s="58">
        <f>B56+B57</f>
        <v>4673886.066</v>
      </c>
      <c r="C58" s="119">
        <f>C56+C57</f>
        <v>3110116.619</v>
      </c>
      <c r="D58" s="58">
        <f>D56+D57</f>
        <v>2950765.7203200003</v>
      </c>
      <c r="E58" s="77">
        <f t="shared" si="0"/>
        <v>63.13302632225525</v>
      </c>
      <c r="F58" s="78">
        <f>D58/C58*100</f>
        <v>94.87636901759537</v>
      </c>
    </row>
    <row r="59" spans="3:6" ht="12.75">
      <c r="C59" s="9"/>
      <c r="D59" s="22"/>
      <c r="E59" s="9"/>
      <c r="F59" s="9"/>
    </row>
    <row r="61" spans="1:2" ht="12.75">
      <c r="A61" s="16"/>
      <c r="B61" s="18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8">
      <selection activeCell="F58" sqref="F58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8" t="s">
        <v>101</v>
      </c>
      <c r="B2" s="128"/>
      <c r="C2" s="128"/>
      <c r="D2" s="128"/>
      <c r="E2" s="128"/>
      <c r="F2" s="128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114</v>
      </c>
      <c r="D4" s="29" t="s">
        <v>120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1239030</v>
      </c>
      <c r="D7" s="45">
        <v>1136920.823</v>
      </c>
      <c r="E7" s="46">
        <f>D7/B7*100</f>
        <v>57.639039049239436</v>
      </c>
      <c r="F7" s="47">
        <f>D7/C7*100</f>
        <v>91.75894231778085</v>
      </c>
    </row>
    <row r="8" spans="1:6" ht="15.75">
      <c r="A8" s="79" t="s">
        <v>1</v>
      </c>
      <c r="B8" s="48">
        <v>1273.8</v>
      </c>
      <c r="C8" s="44">
        <v>1233.8</v>
      </c>
      <c r="D8" s="45">
        <v>869.974</v>
      </c>
      <c r="E8" s="46">
        <f aca="true" t="shared" si="0" ref="E8:E43">D8/B8*100</f>
        <v>68.29753493484064</v>
      </c>
      <c r="F8" s="47">
        <f aca="true" t="shared" si="1" ref="F8:F43">D8/C8*100</f>
        <v>70.51175230993678</v>
      </c>
    </row>
    <row r="9" spans="1:6" ht="15.75">
      <c r="A9" s="80" t="s">
        <v>58</v>
      </c>
      <c r="B9" s="48">
        <v>164460</v>
      </c>
      <c r="C9" s="48">
        <v>103455</v>
      </c>
      <c r="D9" s="45">
        <v>99236.731</v>
      </c>
      <c r="E9" s="46">
        <f t="shared" si="0"/>
        <v>60.34095281527423</v>
      </c>
      <c r="F9" s="47">
        <f t="shared" si="1"/>
        <v>95.92260499734184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438784.4</v>
      </c>
      <c r="D10" s="49">
        <f>D11+D15+D16+D17</f>
        <v>469662.307</v>
      </c>
      <c r="E10" s="46">
        <f t="shared" si="0"/>
        <v>72.73466936133308</v>
      </c>
      <c r="F10" s="47">
        <f t="shared" si="1"/>
        <v>107.03714785666946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221523.4</v>
      </c>
      <c r="D11" s="52">
        <f>SUM(D12:D14)</f>
        <v>212209.65</v>
      </c>
      <c r="E11" s="46">
        <f t="shared" si="0"/>
        <v>65.32743812338381</v>
      </c>
      <c r="F11" s="47">
        <f t="shared" si="1"/>
        <v>95.79559089468653</v>
      </c>
    </row>
    <row r="12" spans="1:6" s="13" customFormat="1" ht="31.5">
      <c r="A12" s="82" t="s">
        <v>17</v>
      </c>
      <c r="B12" s="51">
        <v>35440</v>
      </c>
      <c r="C12" s="51">
        <v>25822</v>
      </c>
      <c r="D12" s="53">
        <v>24812.427</v>
      </c>
      <c r="E12" s="46">
        <f t="shared" si="0"/>
        <v>70.01249153498871</v>
      </c>
      <c r="F12" s="47">
        <f t="shared" si="1"/>
        <v>96.09026024320347</v>
      </c>
    </row>
    <row r="13" spans="1:6" s="13" customFormat="1" ht="15.75">
      <c r="A13" s="83" t="s">
        <v>55</v>
      </c>
      <c r="B13" s="51">
        <v>284900</v>
      </c>
      <c r="C13" s="51">
        <v>192641.4</v>
      </c>
      <c r="D13" s="53">
        <v>185400.058</v>
      </c>
      <c r="E13" s="46">
        <f t="shared" si="0"/>
        <v>65.07548543348543</v>
      </c>
      <c r="F13" s="47">
        <f t="shared" si="1"/>
        <v>96.24102503407886</v>
      </c>
    </row>
    <row r="14" spans="1:6" s="13" customFormat="1" ht="15.75">
      <c r="A14" s="81" t="s">
        <v>14</v>
      </c>
      <c r="B14" s="51">
        <v>4500</v>
      </c>
      <c r="C14" s="51">
        <v>3060</v>
      </c>
      <c r="D14" s="75">
        <v>1997.165</v>
      </c>
      <c r="E14" s="46">
        <f t="shared" si="0"/>
        <v>44.38144444444445</v>
      </c>
      <c r="F14" s="47">
        <f t="shared" si="1"/>
        <v>65.26683006535947</v>
      </c>
    </row>
    <row r="15" spans="1:6" s="13" customFormat="1" ht="15.75">
      <c r="A15" s="84" t="s">
        <v>2</v>
      </c>
      <c r="B15" s="51">
        <v>550</v>
      </c>
      <c r="C15" s="51">
        <v>341</v>
      </c>
      <c r="D15" s="53">
        <v>669.316</v>
      </c>
      <c r="E15" s="46">
        <f t="shared" si="0"/>
        <v>121.69381818181819</v>
      </c>
      <c r="F15" s="47" t="s">
        <v>122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216920</v>
      </c>
      <c r="D17" s="53">
        <v>256779.462</v>
      </c>
      <c r="E17" s="46">
        <f t="shared" si="0"/>
        <v>80.16091593044673</v>
      </c>
      <c r="F17" s="47">
        <f t="shared" si="1"/>
        <v>118.37518993177207</v>
      </c>
    </row>
    <row r="18" spans="1:6" ht="30.75" customHeight="1">
      <c r="A18" s="80" t="s">
        <v>9</v>
      </c>
      <c r="B18" s="48">
        <v>500</v>
      </c>
      <c r="C18" s="48">
        <v>320</v>
      </c>
      <c r="D18" s="43">
        <v>724.626</v>
      </c>
      <c r="E18" s="46">
        <f t="shared" si="0"/>
        <v>144.9252</v>
      </c>
      <c r="F18" s="47" t="s">
        <v>123</v>
      </c>
    </row>
    <row r="19" spans="1:6" ht="31.5">
      <c r="A19" s="85" t="s">
        <v>54</v>
      </c>
      <c r="B19" s="48">
        <v>33900</v>
      </c>
      <c r="C19" s="48">
        <v>24680</v>
      </c>
      <c r="D19" s="45">
        <v>15408.708</v>
      </c>
      <c r="E19" s="46">
        <f t="shared" si="0"/>
        <v>45.45341592920354</v>
      </c>
      <c r="F19" s="47">
        <f t="shared" si="1"/>
        <v>62.43398703403565</v>
      </c>
    </row>
    <row r="20" spans="1:6" ht="78.75">
      <c r="A20" s="85" t="s">
        <v>18</v>
      </c>
      <c r="B20" s="48">
        <v>10500</v>
      </c>
      <c r="C20" s="48">
        <v>6905</v>
      </c>
      <c r="D20" s="45">
        <v>7884.594</v>
      </c>
      <c r="E20" s="46">
        <f t="shared" si="0"/>
        <v>75.09137142857143</v>
      </c>
      <c r="F20" s="47">
        <f t="shared" si="1"/>
        <v>114.18673425054308</v>
      </c>
    </row>
    <row r="21" spans="1:6" ht="18" customHeight="1">
      <c r="A21" s="85" t="s">
        <v>3</v>
      </c>
      <c r="B21" s="48">
        <v>565</v>
      </c>
      <c r="C21" s="48">
        <v>331.7</v>
      </c>
      <c r="D21" s="45">
        <v>250.849</v>
      </c>
      <c r="E21" s="46">
        <f t="shared" si="0"/>
        <v>44.398053097345134</v>
      </c>
      <c r="F21" s="47">
        <f t="shared" si="1"/>
        <v>75.62526379258367</v>
      </c>
    </row>
    <row r="22" spans="1:6" ht="15" customHeight="1">
      <c r="A22" s="86" t="s">
        <v>15</v>
      </c>
      <c r="B22" s="48">
        <v>6220</v>
      </c>
      <c r="C22" s="48">
        <v>4144</v>
      </c>
      <c r="D22" s="43">
        <v>4789.814</v>
      </c>
      <c r="E22" s="46">
        <f t="shared" si="0"/>
        <v>77.00665594855306</v>
      </c>
      <c r="F22" s="47">
        <f t="shared" si="1"/>
        <v>115.58431467181467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1735748.426</v>
      </c>
      <c r="E23" s="77">
        <f t="shared" si="0"/>
        <v>61.21224677696907</v>
      </c>
      <c r="F23" s="78">
        <f t="shared" si="1"/>
        <v>95.42931387759272</v>
      </c>
    </row>
    <row r="24" spans="1:6" s="2" customFormat="1" ht="15.75">
      <c r="A24" s="86" t="s">
        <v>47</v>
      </c>
      <c r="B24" s="48">
        <f>SUM(B25:B42)</f>
        <v>1811165.266</v>
      </c>
      <c r="C24" s="48">
        <f>SUM(C25:C42)</f>
        <v>1276206.719</v>
      </c>
      <c r="D24" s="48">
        <f>SUM(D25:D42)</f>
        <v>1203495.269</v>
      </c>
      <c r="E24" s="46">
        <f t="shared" si="0"/>
        <v>66.44867211140522</v>
      </c>
      <c r="F24" s="47">
        <f t="shared" si="1"/>
        <v>94.30253352239248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355978.8</v>
      </c>
      <c r="D26" s="60">
        <v>355978.8</v>
      </c>
      <c r="E26" s="46">
        <f t="shared" si="0"/>
        <v>72.0387283840589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239073.3</v>
      </c>
      <c r="D27" s="60">
        <v>239073.3</v>
      </c>
      <c r="E27" s="46">
        <f t="shared" si="0"/>
        <v>66.66663878122786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309" customHeight="1">
      <c r="A29" s="106" t="s">
        <v>80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  <c r="G29" s="20"/>
      <c r="H29" s="107"/>
    </row>
    <row r="30" spans="1:7" s="2" customFormat="1" ht="120" customHeight="1">
      <c r="A30" s="89" t="s">
        <v>66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  <c r="G30" s="20"/>
    </row>
    <row r="31" spans="1:6" s="2" customFormat="1" ht="330.75">
      <c r="A31" s="81" t="s">
        <v>67</v>
      </c>
      <c r="B31" s="101">
        <v>647626.4</v>
      </c>
      <c r="C31" s="101">
        <v>408285.11</v>
      </c>
      <c r="D31" s="60">
        <v>339593.249</v>
      </c>
      <c r="E31" s="46">
        <f t="shared" si="0"/>
        <v>52.43659755068663</v>
      </c>
      <c r="F31" s="47">
        <f t="shared" si="1"/>
        <v>83.17551649140475</v>
      </c>
    </row>
    <row r="32" spans="1:6" s="2" customFormat="1" ht="240.75" customHeight="1">
      <c r="A32" s="105" t="s">
        <v>79</v>
      </c>
      <c r="B32" s="101">
        <v>6173</v>
      </c>
      <c r="C32" s="101">
        <v>3964.968</v>
      </c>
      <c r="D32" s="60">
        <v>3912.51</v>
      </c>
      <c r="E32" s="46">
        <f t="shared" si="0"/>
        <v>63.38101409363357</v>
      </c>
      <c r="F32" s="47">
        <f t="shared" si="1"/>
        <v>98.67696284055761</v>
      </c>
    </row>
    <row r="33" spans="1:6" s="2" customFormat="1" ht="86.25" customHeight="1">
      <c r="A33" s="90" t="s">
        <v>76</v>
      </c>
      <c r="B33" s="101">
        <v>2081.514</v>
      </c>
      <c r="C33" s="59">
        <v>1389.53</v>
      </c>
      <c r="D33" s="60">
        <v>1389.53</v>
      </c>
      <c r="E33" s="46">
        <f t="shared" si="0"/>
        <v>66.75573644952664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107.25" customHeight="1">
      <c r="A36" s="95" t="s">
        <v>74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111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1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28542</v>
      </c>
      <c r="D38" s="60">
        <v>28542</v>
      </c>
      <c r="E38" s="46">
        <f t="shared" si="0"/>
        <v>69.10728553788044</v>
      </c>
      <c r="F38" s="111">
        <f t="shared" si="1"/>
        <v>100</v>
      </c>
    </row>
    <row r="39" spans="1:7" s="2" customFormat="1" ht="66.75" customHeight="1">
      <c r="A39" s="90" t="s">
        <v>97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  <c r="G39" s="110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0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2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5228.446</v>
      </c>
      <c r="D42" s="60">
        <v>4378.172</v>
      </c>
      <c r="E42" s="46">
        <f t="shared" si="0"/>
        <v>31.10817046948755</v>
      </c>
      <c r="F42" s="47">
        <f t="shared" si="1"/>
        <v>83.73753884041261</v>
      </c>
    </row>
    <row r="43" spans="1:6" ht="15.75">
      <c r="A43" s="92" t="s">
        <v>11</v>
      </c>
      <c r="B43" s="58">
        <f>B23+B24</f>
        <v>4646788.066</v>
      </c>
      <c r="C43" s="61">
        <f>C23+C24</f>
        <v>3095090.619</v>
      </c>
      <c r="D43" s="62">
        <f>D23+D24</f>
        <v>2939243.6950000003</v>
      </c>
      <c r="E43" s="77">
        <f t="shared" si="0"/>
        <v>63.25323327108675</v>
      </c>
      <c r="F43" s="78">
        <f t="shared" si="1"/>
        <v>94.96470561981954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713</v>
      </c>
      <c r="D45" s="63">
        <v>552.7554</v>
      </c>
      <c r="E45" s="102">
        <f aca="true" t="shared" si="2" ref="E45:E50">D45/B45*100</f>
        <v>61.41726666666667</v>
      </c>
      <c r="F45" s="47">
        <f>D45/C45*100</f>
        <v>77.525301542777</v>
      </c>
    </row>
    <row r="46" spans="1:6" s="19" customFormat="1" ht="88.5" customHeight="1">
      <c r="A46" s="85" t="s">
        <v>16</v>
      </c>
      <c r="B46" s="48">
        <v>1200</v>
      </c>
      <c r="C46" s="48">
        <v>485</v>
      </c>
      <c r="D46" s="48">
        <v>1303.492</v>
      </c>
      <c r="E46" s="102">
        <f t="shared" si="2"/>
        <v>108.62433333333333</v>
      </c>
      <c r="F46" s="108" t="s">
        <v>115</v>
      </c>
    </row>
    <row r="47" spans="1:6" s="24" customFormat="1" ht="98.25" customHeight="1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08" t="s">
        <v>106</v>
      </c>
    </row>
    <row r="48" spans="1:6" ht="53.25" customHeight="1">
      <c r="A48" s="85" t="s">
        <v>5</v>
      </c>
      <c r="B48" s="48">
        <v>12700</v>
      </c>
      <c r="C48" s="48">
        <v>8230</v>
      </c>
      <c r="D48" s="48">
        <v>2957.165</v>
      </c>
      <c r="E48" s="102">
        <f t="shared" si="2"/>
        <v>23.28476377952756</v>
      </c>
      <c r="F48" s="47">
        <f>D48/C48*100</f>
        <v>35.93153098420413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367.583</v>
      </c>
      <c r="E50" s="102">
        <f t="shared" si="2"/>
        <v>9.189575000000001</v>
      </c>
      <c r="F50" s="47">
        <f>D50/C50*100</f>
        <v>18.379150000000003</v>
      </c>
    </row>
    <row r="51" spans="1:6" ht="74.25" customHeight="1">
      <c r="A51" s="85" t="s">
        <v>110</v>
      </c>
      <c r="B51" s="48"/>
      <c r="C51" s="48"/>
      <c r="D51" s="48">
        <v>3000</v>
      </c>
      <c r="E51" s="102"/>
      <c r="F51" s="47"/>
    </row>
    <row r="52" spans="1:6" ht="17.25" customHeight="1">
      <c r="A52" s="92" t="s">
        <v>112</v>
      </c>
      <c r="B52" s="58">
        <f>SUM(B45:B51)</f>
        <v>23500</v>
      </c>
      <c r="C52" s="58">
        <f>SUM(C45:C48:C49:C51)</f>
        <v>13028</v>
      </c>
      <c r="D52" s="58">
        <f>SUM(D45:D51)</f>
        <v>8378.751400000001</v>
      </c>
      <c r="E52" s="104">
        <f aca="true" t="shared" si="3" ref="E52:E58">D52/B52*100</f>
        <v>35.65426127659575</v>
      </c>
      <c r="F52" s="78">
        <f aca="true" t="shared" si="4" ref="F52:F58">D52/C52*100</f>
        <v>64.31341264967763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/>
      <c r="E53" s="104"/>
      <c r="F53" s="78"/>
    </row>
    <row r="54" spans="1:6" s="24" customFormat="1" ht="129" customHeight="1">
      <c r="A54" s="93" t="s">
        <v>111</v>
      </c>
      <c r="B54" s="103">
        <v>398</v>
      </c>
      <c r="C54" s="103">
        <v>398</v>
      </c>
      <c r="D54" s="44"/>
      <c r="E54" s="102"/>
      <c r="F54" s="47"/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13426</v>
      </c>
      <c r="D55" s="58">
        <f>D52+D53</f>
        <v>8378.751400000001</v>
      </c>
      <c r="E55" s="104">
        <f t="shared" si="3"/>
        <v>35.060471169135496</v>
      </c>
      <c r="F55" s="78">
        <f t="shared" si="4"/>
        <v>62.40690749292418</v>
      </c>
    </row>
    <row r="56" spans="1:6" s="24" customFormat="1" ht="15.75">
      <c r="A56" s="74" t="s">
        <v>85</v>
      </c>
      <c r="B56" s="58">
        <f>B43+B52+B53</f>
        <v>4670686.066</v>
      </c>
      <c r="C56" s="58">
        <f>C43+C52+C53</f>
        <v>3108516.619</v>
      </c>
      <c r="D56" s="58">
        <f>D43+D52+D53</f>
        <v>2947622.4464000002</v>
      </c>
      <c r="E56" s="77">
        <f t="shared" si="3"/>
        <v>63.10898237963486</v>
      </c>
      <c r="F56" s="78">
        <f t="shared" si="4"/>
        <v>94.82408517243962</v>
      </c>
    </row>
    <row r="57" spans="1:6" s="125" customFormat="1" ht="48" customHeight="1">
      <c r="A57" s="120" t="s">
        <v>56</v>
      </c>
      <c r="B57" s="121">
        <v>3200</v>
      </c>
      <c r="C57" s="121">
        <v>1600</v>
      </c>
      <c r="D57" s="122">
        <v>3143.27392</v>
      </c>
      <c r="E57" s="123">
        <f t="shared" si="3"/>
        <v>98.22731</v>
      </c>
      <c r="F57" s="124" t="s">
        <v>121</v>
      </c>
    </row>
    <row r="58" spans="1:6" s="2" customFormat="1" ht="15.75">
      <c r="A58" s="118" t="s">
        <v>13</v>
      </c>
      <c r="B58" s="58">
        <f>B56+B57</f>
        <v>4673886.066</v>
      </c>
      <c r="C58" s="119">
        <f>C56+C57</f>
        <v>3110116.619</v>
      </c>
      <c r="D58" s="58">
        <f>D56+D57</f>
        <v>2950765.7203200003</v>
      </c>
      <c r="E58" s="77">
        <f t="shared" si="3"/>
        <v>63.13302632225525</v>
      </c>
      <c r="F58" s="78">
        <f t="shared" si="4"/>
        <v>94.87636901759537</v>
      </c>
    </row>
    <row r="59" spans="1:4" s="117" customFormat="1" ht="15.75">
      <c r="A59" s="115"/>
      <c r="B59" s="116"/>
      <c r="C59" s="116"/>
      <c r="D59" s="116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user457c</cp:lastModifiedBy>
  <cp:lastPrinted>2019-08-19T11:26:31Z</cp:lastPrinted>
  <dcterms:created xsi:type="dcterms:W3CDTF">2004-07-02T06:40:36Z</dcterms:created>
  <dcterms:modified xsi:type="dcterms:W3CDTF">2019-08-19T11:28:12Z</dcterms:modified>
  <cp:category/>
  <cp:version/>
  <cp:contentType/>
  <cp:contentStatus/>
</cp:coreProperties>
</file>