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25" windowHeight="11025" activeTab="0"/>
  </bookViews>
  <sheets>
    <sheet name="Укр" sheetId="1" r:id="rId1"/>
    <sheet name="Лист1" sheetId="2" state="hidden" r:id="rId2"/>
  </sheets>
  <definedNames>
    <definedName name="_xlnm.Print_Area" localSheetId="0">'Укр'!$A$1:$G$38</definedName>
  </definedNames>
  <calcPr fullCalcOnLoad="1"/>
</workbook>
</file>

<file path=xl/sharedStrings.xml><?xml version="1.0" encoding="utf-8"?>
<sst xmlns="http://schemas.openxmlformats.org/spreadsheetml/2006/main" count="43" uniqueCount="42">
  <si>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</si>
  <si>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</si>
  <si>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</si>
  <si>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</si>
  <si>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</si>
  <si>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</si>
  <si>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</si>
  <si>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>Екологічний податок</t>
  </si>
  <si>
    <t>Адміністративні штрафи та інші санкції</t>
  </si>
  <si>
    <t>Державне мито</t>
  </si>
  <si>
    <t>Інші надходження</t>
  </si>
  <si>
    <t>ВСЬОГО податків і зборів</t>
  </si>
  <si>
    <t>Субвенції</t>
  </si>
  <si>
    <t>Освітня субвенція з державного бюджету місцевим бюджетам</t>
  </si>
  <si>
    <t>Всього доходів загального фонду</t>
  </si>
  <si>
    <t>Спеціальний фонд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</si>
  <si>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</si>
  <si>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</si>
  <si>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</si>
  <si>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</si>
  <si>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</si>
  <si>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</si>
  <si>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</si>
  <si>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>Податок на прибуток підприємств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</si>
  <si>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</si>
  <si>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</si>
  <si>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</si>
  <si>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Акцизний податок</t>
  </si>
  <si>
    <t>Інші субвенції з місцевого бюджету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</si>
  <si>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</si>
  <si>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</si>
  <si>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Відсотки за користуванням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</si>
  <si>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>Затверджено      на рік з урахуванням змін, 
тис. грн.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</si>
  <si>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</si>
  <si>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Відхилення (+/-) тис.грн</t>
  </si>
  <si>
    <t xml:space="preserve">     3) Єдиний податок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</si>
  <si>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</t>
  </si>
  <si>
    <t>Надходження від орендної плати за користування цілісним майновим комплексом та іншим державним майном</t>
  </si>
  <si>
    <t>Щотижнева інформація про надходження до бюджету Миколаївської міської ТГ за  2021 рік
(без власних надходжень бюджетних установ)</t>
  </si>
  <si>
    <t>План на           січень - лютий  з урахуванням змін, 
тис. грн.</t>
  </si>
  <si>
    <t>Надійшло           з 01 січня            по 15 лютого,            тис. грн.</t>
  </si>
  <si>
    <t>в 3,0 р.б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</si>
</sst>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0.000"/>
    <numFmt numFmtId="176" formatCode="0.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7">
    <font>
      <sz val="10"/>
      <name val="Arial Cyr"/>
      <family val="0"/>
    </font>
    <font>
      <sz val="11"/>
      <color indexed="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i/>
      <sz val="10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i/>
      <sz val="12"/>
      <color theme="1"/>
      <name val="Times New Roman"/>
      <family val="1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175" fontId="0" fillId="0" borderId="0" xfId="0" applyNumberFormat="1" applyAlignment="1">
      <alignment/>
    </xf>
    <xf numFmtId="175" fontId="8" fillId="0" borderId="10" xfId="0" applyNumberFormat="1" applyFont="1" applyFill="1" applyBorder="1" applyAlignment="1">
      <alignment horizontal="right"/>
    </xf>
    <xf numFmtId="174" fontId="8" fillId="0" borderId="10" xfId="0" applyNumberFormat="1" applyFont="1" applyBorder="1" applyAlignment="1">
      <alignment horizontal="right"/>
    </xf>
    <xf numFmtId="175" fontId="7" fillId="0" borderId="10" xfId="0" applyNumberFormat="1" applyFont="1" applyFill="1" applyBorder="1" applyAlignment="1">
      <alignment/>
    </xf>
    <xf numFmtId="175" fontId="9" fillId="0" borderId="10" xfId="0" applyNumberFormat="1" applyFont="1" applyFill="1" applyBorder="1" applyAlignment="1">
      <alignment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175" fontId="6" fillId="0" borderId="10" xfId="0" applyNumberFormat="1" applyFont="1" applyFill="1" applyBorder="1" applyAlignment="1">
      <alignment/>
    </xf>
    <xf numFmtId="175" fontId="11" fillId="0" borderId="10" xfId="0" applyNumberFormat="1" applyFont="1" applyFill="1" applyBorder="1" applyAlignment="1">
      <alignment horizontal="right"/>
    </xf>
    <xf numFmtId="175" fontId="6" fillId="0" borderId="10" xfId="0" applyNumberFormat="1" applyFont="1" applyFill="1" applyBorder="1" applyAlignment="1">
      <alignment horizontal="right"/>
    </xf>
    <xf numFmtId="175" fontId="7" fillId="0" borderId="10" xfId="0" applyNumberFormat="1" applyFont="1" applyBorder="1" applyAlignment="1">
      <alignment/>
    </xf>
    <xf numFmtId="0" fontId="10" fillId="0" borderId="10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vertical="top" wrapText="1"/>
    </xf>
    <xf numFmtId="174" fontId="11" fillId="0" borderId="10" xfId="0" applyNumberFormat="1" applyFont="1" applyBorder="1" applyAlignment="1">
      <alignment horizontal="right"/>
    </xf>
    <xf numFmtId="0" fontId="7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wrapText="1"/>
    </xf>
    <xf numFmtId="0" fontId="45" fillId="0" borderId="10" xfId="0" applyFont="1" applyBorder="1" applyAlignment="1">
      <alignment vertical="top" wrapText="1"/>
    </xf>
    <xf numFmtId="49" fontId="45" fillId="0" borderId="10" xfId="0" applyNumberFormat="1" applyFont="1" applyFill="1" applyBorder="1" applyAlignment="1">
      <alignment horizontal="left" vertical="top" wrapText="1"/>
    </xf>
    <xf numFmtId="174" fontId="7" fillId="0" borderId="10" xfId="0" applyNumberFormat="1" applyFont="1" applyFill="1" applyBorder="1" applyAlignment="1">
      <alignment horizontal="right"/>
    </xf>
    <xf numFmtId="174" fontId="6" fillId="0" borderId="10" xfId="0" applyNumberFormat="1" applyFont="1" applyFill="1" applyBorder="1" applyAlignment="1">
      <alignment horizontal="right"/>
    </xf>
    <xf numFmtId="174" fontId="11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>
      <alignment/>
    </xf>
    <xf numFmtId="0" fontId="0" fillId="0" borderId="0" xfId="0" applyFont="1" applyFill="1" applyAlignment="1">
      <alignment/>
    </xf>
    <xf numFmtId="174" fontId="11" fillId="33" borderId="10" xfId="0" applyNumberFormat="1" applyFont="1" applyFill="1" applyBorder="1" applyAlignment="1">
      <alignment horizontal="right"/>
    </xf>
    <xf numFmtId="0" fontId="46" fillId="0" borderId="10" xfId="0" applyFont="1" applyBorder="1" applyAlignment="1">
      <alignment vertical="top" wrapText="1"/>
    </xf>
    <xf numFmtId="0" fontId="8" fillId="0" borderId="10" xfId="0" applyFont="1" applyFill="1" applyBorder="1" applyAlignment="1">
      <alignment horizontal="left" wrapText="1"/>
    </xf>
    <xf numFmtId="0" fontId="3" fillId="0" borderId="0" xfId="0" applyFont="1" applyFill="1" applyAlignment="1">
      <alignment/>
    </xf>
    <xf numFmtId="175" fontId="8" fillId="0" borderId="10" xfId="0" applyNumberFormat="1" applyFont="1" applyFill="1" applyBorder="1" applyAlignment="1">
      <alignment/>
    </xf>
    <xf numFmtId="175" fontId="45" fillId="0" borderId="10" xfId="0" applyNumberFormat="1" applyFont="1" applyFill="1" applyBorder="1" applyAlignment="1">
      <alignment horizontal="right" wrapText="1"/>
    </xf>
    <xf numFmtId="175" fontId="9" fillId="0" borderId="10" xfId="0" applyNumberFormat="1" applyFont="1" applyFill="1" applyBorder="1" applyAlignment="1">
      <alignment horizontal="right"/>
    </xf>
    <xf numFmtId="175" fontId="9" fillId="0" borderId="10" xfId="0" applyNumberFormat="1" applyFont="1" applyBorder="1" applyAlignment="1">
      <alignment/>
    </xf>
    <xf numFmtId="174" fontId="7" fillId="0" borderId="10" xfId="0" applyNumberFormat="1" applyFont="1" applyFill="1" applyBorder="1" applyAlignment="1">
      <alignment/>
    </xf>
    <xf numFmtId="174" fontId="6" fillId="0" borderId="10" xfId="0" applyNumberFormat="1" applyFont="1" applyFill="1" applyBorder="1" applyAlignment="1">
      <alignment/>
    </xf>
    <xf numFmtId="174" fontId="8" fillId="0" borderId="10" xfId="0" applyNumberFormat="1" applyFont="1" applyBorder="1" applyAlignment="1">
      <alignment/>
    </xf>
    <xf numFmtId="174" fontId="11" fillId="33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 vertical="top"/>
    </xf>
    <xf numFmtId="174" fontId="8" fillId="0" borderId="10" xfId="0" applyNumberFormat="1" applyFont="1" applyBorder="1" applyAlignment="1">
      <alignment horizontal="right" vertical="top"/>
    </xf>
    <xf numFmtId="0" fontId="5" fillId="0" borderId="0" xfId="0" applyFont="1" applyAlignment="1">
      <alignment vertical="top"/>
    </xf>
    <xf numFmtId="175" fontId="7" fillId="0" borderId="10" xfId="0" applyNumberFormat="1" applyFont="1" applyBorder="1" applyAlignment="1">
      <alignment vertical="top"/>
    </xf>
    <xf numFmtId="174" fontId="7" fillId="0" borderId="10" xfId="0" applyNumberFormat="1" applyFont="1" applyFill="1" applyBorder="1" applyAlignment="1">
      <alignment horizontal="right" vertical="top"/>
    </xf>
    <xf numFmtId="174" fontId="11" fillId="0" borderId="10" xfId="0" applyNumberFormat="1" applyFont="1" applyBorder="1" applyAlignment="1">
      <alignment horizontal="right" vertical="top"/>
    </xf>
    <xf numFmtId="174" fontId="8" fillId="0" borderId="10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176" fontId="8" fillId="0" borderId="0" xfId="0" applyNumberFormat="1" applyFont="1" applyFill="1" applyAlignment="1">
      <alignment/>
    </xf>
    <xf numFmtId="175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174" fontId="8" fillId="0" borderId="0" xfId="0" applyNumberFormat="1" applyFont="1" applyFill="1" applyAlignment="1">
      <alignment horizontal="right"/>
    </xf>
    <xf numFmtId="0" fontId="7" fillId="0" borderId="10" xfId="0" applyFont="1" applyFill="1" applyBorder="1" applyAlignment="1">
      <alignment horizontal="center" vertical="center" wrapText="1"/>
    </xf>
    <xf numFmtId="174" fontId="8" fillId="0" borderId="10" xfId="0" applyNumberFormat="1" applyFont="1" applyFill="1" applyBorder="1" applyAlignment="1">
      <alignment horizontal="center" vertical="top" wrapText="1"/>
    </xf>
    <xf numFmtId="176" fontId="8" fillId="0" borderId="10" xfId="0" applyNumberFormat="1" applyFont="1" applyFill="1" applyBorder="1" applyAlignment="1">
      <alignment horizontal="center" vertical="top" wrapText="1"/>
    </xf>
    <xf numFmtId="175" fontId="7" fillId="0" borderId="10" xfId="0" applyNumberFormat="1" applyFont="1" applyFill="1" applyBorder="1" applyAlignment="1">
      <alignment horizontal="center" vertical="top" wrapText="1"/>
    </xf>
    <xf numFmtId="174" fontId="7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center" wrapText="1"/>
    </xf>
    <xf numFmtId="175" fontId="8" fillId="0" borderId="10" xfId="0" applyNumberFormat="1" applyFont="1" applyFill="1" applyBorder="1" applyAlignment="1">
      <alignment horizontal="center" vertical="center" wrapText="1"/>
    </xf>
    <xf numFmtId="175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74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/>
    </xf>
    <xf numFmtId="0" fontId="7" fillId="0" borderId="10" xfId="0" applyFont="1" applyFill="1" applyBorder="1" applyAlignment="1">
      <alignment vertical="top"/>
    </xf>
    <xf numFmtId="9" fontId="9" fillId="0" borderId="10" xfId="55" applyFont="1" applyFill="1" applyBorder="1" applyAlignment="1">
      <alignment vertical="top" wrapText="1"/>
    </xf>
    <xf numFmtId="175" fontId="10" fillId="0" borderId="10" xfId="0" applyNumberFormat="1" applyFont="1" applyFill="1" applyBorder="1" applyAlignment="1">
      <alignment horizontal="right"/>
    </xf>
    <xf numFmtId="0" fontId="9" fillId="0" borderId="10" xfId="0" applyNumberFormat="1" applyFont="1" applyFill="1" applyBorder="1" applyAlignment="1">
      <alignment vertical="top" wrapText="1"/>
    </xf>
    <xf numFmtId="175" fontId="9" fillId="0" borderId="10" xfId="0" applyNumberFormat="1" applyFont="1" applyFill="1" applyBorder="1" applyAlignment="1">
      <alignment vertical="top"/>
    </xf>
    <xf numFmtId="174" fontId="7" fillId="0" borderId="10" xfId="0" applyNumberFormat="1" applyFont="1" applyFill="1" applyBorder="1" applyAlignment="1">
      <alignment vertical="top"/>
    </xf>
    <xf numFmtId="174" fontId="8" fillId="0" borderId="10" xfId="0" applyNumberFormat="1" applyFont="1" applyFill="1" applyBorder="1" applyAlignment="1">
      <alignment horizontal="right" vertical="top"/>
    </xf>
    <xf numFmtId="0" fontId="9" fillId="0" borderId="10" xfId="0" applyFont="1" applyFill="1" applyBorder="1" applyAlignment="1">
      <alignment vertical="top" wrapText="1"/>
    </xf>
    <xf numFmtId="175" fontId="10" fillId="0" borderId="10" xfId="0" applyNumberFormat="1" applyFont="1" applyFill="1" applyBorder="1" applyAlignment="1">
      <alignment vertical="top"/>
    </xf>
    <xf numFmtId="175" fontId="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="106" zoomScaleNormal="106" zoomScaleSheetLayoutView="100" zoomScalePageLayoutView="0" workbookViewId="0" topLeftCell="A1">
      <selection activeCell="B37" sqref="B37:G37"/>
    </sheetView>
  </sheetViews>
  <sheetFormatPr defaultColWidth="9.00390625" defaultRowHeight="12.75"/>
  <cols>
    <col min="1" max="1" width="61.25390625" style="0" customWidth="1"/>
    <col min="2" max="2" width="13.625" style="1" customWidth="1"/>
    <col min="3" max="3" width="14.375" style="0" customWidth="1"/>
    <col min="4" max="4" width="13.625" style="8" customWidth="1"/>
    <col min="5" max="5" width="13.375" style="8" customWidth="1"/>
    <col min="6" max="6" width="11.625" style="0" customWidth="1"/>
    <col min="7" max="7" width="12.625" style="0" customWidth="1"/>
  </cols>
  <sheetData>
    <row r="1" spans="1:7" ht="32.25" customHeight="1">
      <c r="A1" s="78" t="s">
        <v>38</v>
      </c>
      <c r="B1" s="78"/>
      <c r="C1" s="78"/>
      <c r="D1" s="78"/>
      <c r="E1" s="78"/>
      <c r="F1" s="78"/>
      <c r="G1" s="78"/>
    </row>
    <row r="2" spans="1:7" ht="12.75" customHeight="1">
      <c r="A2" s="51"/>
      <c r="B2" s="51"/>
      <c r="C2" s="52"/>
      <c r="D2" s="53"/>
      <c r="E2" s="53"/>
      <c r="F2" s="54"/>
      <c r="G2" s="55"/>
    </row>
    <row r="3" spans="1:7" ht="93" customHeight="1">
      <c r="A3" s="56" t="s">
        <v>0</v>
      </c>
      <c r="B3" s="57" t="s">
        <v>32</v>
      </c>
      <c r="C3" s="58" t="s">
        <v>39</v>
      </c>
      <c r="D3" s="59" t="s">
        <v>40</v>
      </c>
      <c r="E3" s="59" t="s">
        <v>34</v>
      </c>
      <c r="F3" s="60" t="s">
        <v>24</v>
      </c>
      <c r="G3" s="57" t="s">
        <v>25</v>
      </c>
    </row>
    <row r="4" spans="1:7" ht="49.5" customHeight="1" hidden="1">
      <c r="A4" s="56"/>
      <c r="B4" s="57"/>
      <c r="C4" s="58"/>
      <c r="D4" s="59"/>
      <c r="E4" s="59"/>
      <c r="F4" s="60"/>
      <c r="G4" s="57"/>
    </row>
    <row r="5" spans="1:7" ht="16.5" customHeight="1">
      <c r="A5" s="61" t="s">
        <v>1</v>
      </c>
      <c r="B5" s="61"/>
      <c r="C5" s="62"/>
      <c r="D5" s="63"/>
      <c r="E5" s="63"/>
      <c r="F5" s="64"/>
      <c r="G5" s="65"/>
    </row>
    <row r="6" spans="1:7" ht="15.75">
      <c r="A6" s="66" t="s">
        <v>2</v>
      </c>
      <c r="B6" s="36">
        <v>2374800</v>
      </c>
      <c r="C6" s="36">
        <v>364500</v>
      </c>
      <c r="D6" s="11">
        <v>251948.784</v>
      </c>
      <c r="E6" s="11">
        <f>D6-C6</f>
        <v>-112551.21599999999</v>
      </c>
      <c r="F6" s="40">
        <f>D6/B6*100</f>
        <v>10.609263264274887</v>
      </c>
      <c r="G6" s="50">
        <f>D6/C6*100</f>
        <v>69.12175144032922</v>
      </c>
    </row>
    <row r="7" spans="1:7" ht="15.75">
      <c r="A7" s="67" t="s">
        <v>23</v>
      </c>
      <c r="B7" s="11">
        <v>1910</v>
      </c>
      <c r="C7" s="9">
        <v>162</v>
      </c>
      <c r="D7" s="11"/>
      <c r="E7" s="11">
        <f aca="true" t="shared" si="0" ref="E7:E37">D7-C7</f>
        <v>-162</v>
      </c>
      <c r="F7" s="40">
        <f>D7/B7*100</f>
        <v>0</v>
      </c>
      <c r="G7" s="50">
        <f>D7/C7*100</f>
        <v>0</v>
      </c>
    </row>
    <row r="8" spans="1:7" ht="15.75">
      <c r="A8" s="23" t="s">
        <v>27</v>
      </c>
      <c r="B8" s="11">
        <v>132700</v>
      </c>
      <c r="C8" s="11">
        <v>19800</v>
      </c>
      <c r="D8" s="11">
        <v>9493.789</v>
      </c>
      <c r="E8" s="11">
        <f t="shared" si="0"/>
        <v>-10306.211</v>
      </c>
      <c r="F8" s="40">
        <f aca="true" t="shared" si="1" ref="F8:F38">D8/B8*100</f>
        <v>7.154324792765637</v>
      </c>
      <c r="G8" s="50">
        <f>D8/C8*100</f>
        <v>47.9484292929293</v>
      </c>
    </row>
    <row r="9" spans="1:7" ht="15.75">
      <c r="A9" s="67" t="s">
        <v>20</v>
      </c>
      <c r="B9" s="11">
        <f>B10+B14+B15</f>
        <v>857640.5</v>
      </c>
      <c r="C9" s="11">
        <f>C10+C14+C15</f>
        <v>162000.9</v>
      </c>
      <c r="D9" s="11">
        <f>D10+D14+D15</f>
        <v>108086.082</v>
      </c>
      <c r="E9" s="11">
        <f t="shared" si="0"/>
        <v>-53914.818</v>
      </c>
      <c r="F9" s="40">
        <f t="shared" si="1"/>
        <v>12.60272596734879</v>
      </c>
      <c r="G9" s="50">
        <f aca="true" t="shared" si="2" ref="G9:G30">D9/C9*100</f>
        <v>66.71943304018681</v>
      </c>
    </row>
    <row r="10" spans="1:7" s="3" customFormat="1" ht="18" customHeight="1">
      <c r="A10" s="68" t="s">
        <v>3</v>
      </c>
      <c r="B10" s="12">
        <f>SUM(B11:B13)</f>
        <v>405550.5</v>
      </c>
      <c r="C10" s="69">
        <f>SUM(C11:C13)</f>
        <v>66785.9</v>
      </c>
      <c r="D10" s="69">
        <f>SUM(D11:D13)</f>
        <v>33640.869999999995</v>
      </c>
      <c r="E10" s="11">
        <f t="shared" si="0"/>
        <v>-33145.03</v>
      </c>
      <c r="F10" s="40">
        <f t="shared" si="1"/>
        <v>8.295112445922271</v>
      </c>
      <c r="G10" s="50">
        <f t="shared" si="2"/>
        <v>50.371216080040845</v>
      </c>
    </row>
    <row r="11" spans="1:7" s="46" customFormat="1" ht="21.75" customHeight="1">
      <c r="A11" s="70" t="s">
        <v>21</v>
      </c>
      <c r="B11" s="71">
        <v>52425.5</v>
      </c>
      <c r="C11" s="71">
        <v>10023.9</v>
      </c>
      <c r="D11" s="75">
        <v>7921.406</v>
      </c>
      <c r="E11" s="44">
        <f t="shared" si="0"/>
        <v>-2102.4939999999997</v>
      </c>
      <c r="F11" s="72">
        <f t="shared" si="1"/>
        <v>15.109833954850217</v>
      </c>
      <c r="G11" s="73">
        <f t="shared" si="2"/>
        <v>79.02518979638664</v>
      </c>
    </row>
    <row r="12" spans="1:7" s="3" customFormat="1" ht="18" customHeight="1">
      <c r="A12" s="70" t="s">
        <v>4</v>
      </c>
      <c r="B12" s="12">
        <v>349425</v>
      </c>
      <c r="C12" s="12">
        <v>56007</v>
      </c>
      <c r="D12" s="11">
        <v>25476.868</v>
      </c>
      <c r="E12" s="11">
        <f t="shared" si="0"/>
        <v>-30530.132</v>
      </c>
      <c r="F12" s="40">
        <f>D12/B12*100</f>
        <v>7.291083351219861</v>
      </c>
      <c r="G12" s="50">
        <f t="shared" si="2"/>
        <v>45.48872105272555</v>
      </c>
    </row>
    <row r="13" spans="1:7" s="3" customFormat="1" ht="17.25" customHeight="1">
      <c r="A13" s="70" t="s">
        <v>5</v>
      </c>
      <c r="B13" s="12">
        <v>3700</v>
      </c>
      <c r="C13" s="12">
        <v>755</v>
      </c>
      <c r="D13" s="11">
        <v>242.596</v>
      </c>
      <c r="E13" s="11">
        <f t="shared" si="0"/>
        <v>-512.404</v>
      </c>
      <c r="F13" s="40">
        <f t="shared" si="1"/>
        <v>6.556648648648649</v>
      </c>
      <c r="G13" s="50">
        <f t="shared" si="2"/>
        <v>32.13192052980133</v>
      </c>
    </row>
    <row r="14" spans="1:7" s="3" customFormat="1" ht="15.75" customHeight="1">
      <c r="A14" s="74" t="s">
        <v>6</v>
      </c>
      <c r="B14" s="12">
        <v>1950</v>
      </c>
      <c r="C14" s="12">
        <v>335</v>
      </c>
      <c r="D14" s="12">
        <v>145.46</v>
      </c>
      <c r="E14" s="11">
        <f t="shared" si="0"/>
        <v>-189.54</v>
      </c>
      <c r="F14" s="40">
        <f t="shared" si="1"/>
        <v>7.45948717948718</v>
      </c>
      <c r="G14" s="50"/>
    </row>
    <row r="15" spans="1:7" s="3" customFormat="1" ht="14.25" customHeight="1">
      <c r="A15" s="74" t="s">
        <v>35</v>
      </c>
      <c r="B15" s="12">
        <v>450140</v>
      </c>
      <c r="C15" s="12">
        <v>94880</v>
      </c>
      <c r="D15" s="12">
        <v>74299.752</v>
      </c>
      <c r="E15" s="11">
        <f t="shared" si="0"/>
        <v>-20580.248000000007</v>
      </c>
      <c r="F15" s="40">
        <f t="shared" si="1"/>
        <v>16.505920824632337</v>
      </c>
      <c r="G15" s="50">
        <f t="shared" si="2"/>
        <v>78.3091821247892</v>
      </c>
    </row>
    <row r="16" spans="1:7" ht="18.75" customHeight="1">
      <c r="A16" s="23" t="s">
        <v>8</v>
      </c>
      <c r="B16" s="11">
        <v>450</v>
      </c>
      <c r="C16" s="11">
        <v>60</v>
      </c>
      <c r="D16" s="36">
        <v>182.726</v>
      </c>
      <c r="E16" s="11">
        <f t="shared" si="0"/>
        <v>122.726</v>
      </c>
      <c r="F16" s="40">
        <f>D16/B16*100</f>
        <v>40.60577777777778</v>
      </c>
      <c r="G16" s="50" t="s">
        <v>41</v>
      </c>
    </row>
    <row r="17" spans="1:7" ht="19.5" customHeight="1">
      <c r="A17" s="23" t="s">
        <v>26</v>
      </c>
      <c r="B17" s="11">
        <v>21100</v>
      </c>
      <c r="C17" s="11">
        <v>2146.7</v>
      </c>
      <c r="D17" s="11">
        <v>1803.593</v>
      </c>
      <c r="E17" s="11">
        <f t="shared" si="0"/>
        <v>-343.10699999999974</v>
      </c>
      <c r="F17" s="40">
        <f t="shared" si="1"/>
        <v>8.54783412322275</v>
      </c>
      <c r="G17" s="50">
        <f t="shared" si="2"/>
        <v>84.0170028415708</v>
      </c>
    </row>
    <row r="18" spans="1:7" ht="34.5" customHeight="1">
      <c r="A18" s="23" t="s">
        <v>37</v>
      </c>
      <c r="B18" s="11">
        <v>10500</v>
      </c>
      <c r="C18" s="11">
        <v>1750</v>
      </c>
      <c r="D18" s="11">
        <v>1116.36</v>
      </c>
      <c r="E18" s="11">
        <f t="shared" si="0"/>
        <v>-633.6400000000001</v>
      </c>
      <c r="F18" s="40">
        <f t="shared" si="1"/>
        <v>10.631999999999998</v>
      </c>
      <c r="G18" s="50">
        <f t="shared" si="2"/>
        <v>63.791999999999994</v>
      </c>
    </row>
    <row r="19" spans="1:7" ht="18" customHeight="1">
      <c r="A19" s="13" t="s">
        <v>9</v>
      </c>
      <c r="B19" s="11">
        <v>499.988</v>
      </c>
      <c r="C19" s="11">
        <v>62.5</v>
      </c>
      <c r="D19" s="11">
        <v>38.976</v>
      </c>
      <c r="E19" s="11">
        <f t="shared" si="0"/>
        <v>-23.524</v>
      </c>
      <c r="F19" s="40">
        <f t="shared" si="1"/>
        <v>7.795387089290143</v>
      </c>
      <c r="G19" s="10">
        <f t="shared" si="2"/>
        <v>62.361599999999996</v>
      </c>
    </row>
    <row r="20" spans="1:7" ht="17.25" customHeight="1">
      <c r="A20" s="14" t="s">
        <v>10</v>
      </c>
      <c r="B20" s="11">
        <v>8303.012</v>
      </c>
      <c r="C20" s="36">
        <v>1177</v>
      </c>
      <c r="D20" s="36">
        <v>1429.144</v>
      </c>
      <c r="E20" s="11">
        <f t="shared" si="0"/>
        <v>252.144</v>
      </c>
      <c r="F20" s="40">
        <f t="shared" si="1"/>
        <v>17.21235619074138</v>
      </c>
      <c r="G20" s="10">
        <f t="shared" si="2"/>
        <v>121.42259983007646</v>
      </c>
    </row>
    <row r="21" spans="1:7" s="2" customFormat="1" ht="19.5" customHeight="1">
      <c r="A21" s="15" t="s">
        <v>11</v>
      </c>
      <c r="B21" s="16">
        <f>B6+B7+B8+B9+B16+B17+B18+B19+B20</f>
        <v>3407903.5</v>
      </c>
      <c r="C21" s="16">
        <f>C6+C7+C8+C9+C16+C17+C18+C19+C20</f>
        <v>551659.1</v>
      </c>
      <c r="D21" s="16">
        <f>D6+D7+D8+D9+D16+D17+D18+D19+D20</f>
        <v>374099.454</v>
      </c>
      <c r="E21" s="16">
        <f t="shared" si="0"/>
        <v>-177559.64599999995</v>
      </c>
      <c r="F21" s="41">
        <f t="shared" si="1"/>
        <v>10.977407488210861</v>
      </c>
      <c r="G21" s="29">
        <f t="shared" si="2"/>
        <v>67.81351998000214</v>
      </c>
    </row>
    <row r="22" spans="1:7" ht="16.5" customHeight="1">
      <c r="A22" s="14" t="s">
        <v>12</v>
      </c>
      <c r="B22" s="11">
        <f>SUM(B23:B27)</f>
        <v>810129.726</v>
      </c>
      <c r="C22" s="11">
        <f>SUM(C23:C27)</f>
        <v>112509.49099999998</v>
      </c>
      <c r="D22" s="11">
        <f>SUM(D23:D27)</f>
        <v>111978.059</v>
      </c>
      <c r="E22" s="11">
        <f t="shared" si="0"/>
        <v>-531.4319999999861</v>
      </c>
      <c r="F22" s="40">
        <f t="shared" si="1"/>
        <v>13.822238020185917</v>
      </c>
      <c r="G22" s="10">
        <f t="shared" si="2"/>
        <v>99.52765584905188</v>
      </c>
    </row>
    <row r="23" spans="1:7" ht="31.5" customHeight="1">
      <c r="A23" s="20" t="s">
        <v>13</v>
      </c>
      <c r="B23" s="12">
        <v>778515.7</v>
      </c>
      <c r="C23" s="12">
        <v>105331.4</v>
      </c>
      <c r="D23" s="12">
        <v>105331.4</v>
      </c>
      <c r="E23" s="11">
        <f t="shared" si="0"/>
        <v>0</v>
      </c>
      <c r="F23" s="40">
        <f t="shared" si="1"/>
        <v>13.529772103504142</v>
      </c>
      <c r="G23" s="42">
        <f t="shared" si="2"/>
        <v>100</v>
      </c>
    </row>
    <row r="24" spans="1:7" ht="47.25" customHeight="1">
      <c r="A24" s="25" t="s">
        <v>30</v>
      </c>
      <c r="B24" s="37">
        <v>5996.135</v>
      </c>
      <c r="C24" s="37">
        <v>999.355</v>
      </c>
      <c r="D24" s="39">
        <v>815.077</v>
      </c>
      <c r="E24" s="11">
        <f t="shared" si="0"/>
        <v>-184.27800000000002</v>
      </c>
      <c r="F24" s="40">
        <f t="shared" si="1"/>
        <v>13.59337306448237</v>
      </c>
      <c r="G24" s="42">
        <f t="shared" si="2"/>
        <v>81.56030639762648</v>
      </c>
    </row>
    <row r="25" spans="1:7" ht="49.5" customHeight="1">
      <c r="A25" s="25" t="s">
        <v>29</v>
      </c>
      <c r="B25" s="37">
        <v>5429.191</v>
      </c>
      <c r="C25" s="37">
        <v>538.136</v>
      </c>
      <c r="D25" s="39">
        <v>538.136</v>
      </c>
      <c r="E25" s="11">
        <f t="shared" si="0"/>
        <v>0</v>
      </c>
      <c r="F25" s="40">
        <f t="shared" si="1"/>
        <v>9.911900318113693</v>
      </c>
      <c r="G25" s="10">
        <f t="shared" si="2"/>
        <v>100</v>
      </c>
    </row>
    <row r="26" spans="1:7" s="2" customFormat="1" ht="18" customHeight="1">
      <c r="A26" s="26" t="s">
        <v>28</v>
      </c>
      <c r="B26" s="38">
        <v>9896.4</v>
      </c>
      <c r="C26" s="38">
        <v>2216.2</v>
      </c>
      <c r="D26" s="39">
        <v>2069.746</v>
      </c>
      <c r="E26" s="11">
        <f t="shared" si="0"/>
        <v>-146.45399999999972</v>
      </c>
      <c r="F26" s="40">
        <f>D26/B26*100</f>
        <v>20.914130390849202</v>
      </c>
      <c r="G26" s="10">
        <f t="shared" si="2"/>
        <v>93.39166140240052</v>
      </c>
    </row>
    <row r="27" spans="1:7" s="2" customFormat="1" ht="48" customHeight="1">
      <c r="A27" s="33" t="s">
        <v>33</v>
      </c>
      <c r="B27" s="38">
        <v>10292.3</v>
      </c>
      <c r="C27" s="38">
        <v>3424.4</v>
      </c>
      <c r="D27" s="39">
        <v>3223.7</v>
      </c>
      <c r="E27" s="11">
        <f t="shared" si="0"/>
        <v>-200.70000000000027</v>
      </c>
      <c r="F27" s="40">
        <f>D27/B27*100</f>
        <v>31.32147333443448</v>
      </c>
      <c r="G27" s="10">
        <f t="shared" si="2"/>
        <v>94.13911926176849</v>
      </c>
    </row>
    <row r="28" spans="1:7" ht="19.5" customHeight="1">
      <c r="A28" s="24" t="s">
        <v>14</v>
      </c>
      <c r="B28" s="16">
        <f>B21+B22</f>
        <v>4218033.226</v>
      </c>
      <c r="C28" s="16">
        <f>C21+C22</f>
        <v>664168.591</v>
      </c>
      <c r="D28" s="18">
        <f>D21+D22</f>
        <v>486077.51300000004</v>
      </c>
      <c r="E28" s="16">
        <f t="shared" si="0"/>
        <v>-178091.07799999998</v>
      </c>
      <c r="F28" s="41">
        <f>D28/B28*100</f>
        <v>11.523795260876877</v>
      </c>
      <c r="G28" s="22">
        <f t="shared" si="2"/>
        <v>73.18586268407263</v>
      </c>
    </row>
    <row r="29" spans="1:7" ht="19.5" customHeight="1">
      <c r="A29" s="24" t="s">
        <v>15</v>
      </c>
      <c r="B29" s="11"/>
      <c r="C29" s="17"/>
      <c r="D29" s="19"/>
      <c r="E29" s="11"/>
      <c r="F29" s="40"/>
      <c r="G29" s="22"/>
    </row>
    <row r="30" spans="1:8" s="5" customFormat="1" ht="17.25" customHeight="1">
      <c r="A30" s="13" t="s">
        <v>7</v>
      </c>
      <c r="B30" s="44">
        <v>704</v>
      </c>
      <c r="C30" s="44">
        <v>202</v>
      </c>
      <c r="D30" s="47">
        <v>90.25</v>
      </c>
      <c r="E30" s="44">
        <f t="shared" si="0"/>
        <v>-111.75</v>
      </c>
      <c r="F30" s="48">
        <f t="shared" si="1"/>
        <v>12.819602272727273</v>
      </c>
      <c r="G30" s="45">
        <f t="shared" si="2"/>
        <v>44.67821782178218</v>
      </c>
      <c r="H30" s="4"/>
    </row>
    <row r="31" spans="1:7" s="4" customFormat="1" ht="63.75" customHeight="1">
      <c r="A31" s="23" t="s">
        <v>31</v>
      </c>
      <c r="B31" s="11">
        <v>200</v>
      </c>
      <c r="C31" s="11"/>
      <c r="D31" s="11">
        <v>42.854</v>
      </c>
      <c r="E31" s="11">
        <f t="shared" si="0"/>
        <v>42.854</v>
      </c>
      <c r="F31" s="27">
        <f t="shared" si="1"/>
        <v>21.427</v>
      </c>
      <c r="G31" s="10">
        <v>0</v>
      </c>
    </row>
    <row r="32" spans="1:7" s="4" customFormat="1" ht="31.5">
      <c r="A32" s="13" t="s">
        <v>16</v>
      </c>
      <c r="B32" s="11"/>
      <c r="C32" s="11"/>
      <c r="D32" s="11">
        <v>20.2</v>
      </c>
      <c r="E32" s="11">
        <f t="shared" si="0"/>
        <v>20.2</v>
      </c>
      <c r="F32" s="27">
        <v>0</v>
      </c>
      <c r="G32" s="10">
        <v>0</v>
      </c>
    </row>
    <row r="33" spans="1:7" s="4" customFormat="1" ht="51" customHeight="1">
      <c r="A33" s="13" t="s">
        <v>36</v>
      </c>
      <c r="B33" s="11"/>
      <c r="C33" s="11"/>
      <c r="D33" s="11">
        <v>82.424</v>
      </c>
      <c r="E33" s="11">
        <f t="shared" si="0"/>
        <v>82.424</v>
      </c>
      <c r="F33" s="27">
        <v>0</v>
      </c>
      <c r="G33" s="10">
        <v>0</v>
      </c>
    </row>
    <row r="34" spans="1:7" s="4" customFormat="1" ht="18.75" customHeight="1">
      <c r="A34" s="13" t="s">
        <v>10</v>
      </c>
      <c r="B34" s="11"/>
      <c r="C34" s="11"/>
      <c r="D34" s="11">
        <v>0.364</v>
      </c>
      <c r="E34" s="11">
        <f t="shared" si="0"/>
        <v>0.364</v>
      </c>
      <c r="F34" s="27">
        <v>0</v>
      </c>
      <c r="G34" s="10">
        <v>0</v>
      </c>
    </row>
    <row r="35" spans="1:7" s="2" customFormat="1" ht="17.25" customHeight="1">
      <c r="A35" s="21" t="s">
        <v>17</v>
      </c>
      <c r="B35" s="16">
        <f>SUM(B30:B33)</f>
        <v>904</v>
      </c>
      <c r="C35" s="16">
        <f>SUM(C30:C33)</f>
        <v>202</v>
      </c>
      <c r="D35" s="16">
        <f>SUM(D30:D34)</f>
        <v>236.09199999999998</v>
      </c>
      <c r="E35" s="16">
        <f>D35-C35</f>
        <v>34.091999999999985</v>
      </c>
      <c r="F35" s="28">
        <f t="shared" si="1"/>
        <v>26.116371681415927</v>
      </c>
      <c r="G35" s="49">
        <f>D35/C35*100</f>
        <v>116.87722772277228</v>
      </c>
    </row>
    <row r="36" spans="1:7" s="31" customFormat="1" ht="19.5" customHeight="1">
      <c r="A36" s="21" t="s">
        <v>18</v>
      </c>
      <c r="B36" s="16">
        <f>B28+B35</f>
        <v>4218937.226</v>
      </c>
      <c r="C36" s="16">
        <f>C28+C35</f>
        <v>664370.591</v>
      </c>
      <c r="D36" s="16">
        <f>D28+D35</f>
        <v>486313.60500000004</v>
      </c>
      <c r="E36" s="16">
        <f t="shared" si="0"/>
        <v>-178056.98599999998</v>
      </c>
      <c r="F36" s="41">
        <f t="shared" si="1"/>
        <v>11.526922041005976</v>
      </c>
      <c r="G36" s="22">
        <f>D36/C36*100</f>
        <v>73.199146920096</v>
      </c>
    </row>
    <row r="37" spans="1:7" s="35" customFormat="1" ht="31.5" customHeight="1">
      <c r="A37" s="34" t="s">
        <v>22</v>
      </c>
      <c r="B37" s="76">
        <v>4000</v>
      </c>
      <c r="C37" s="76">
        <v>0</v>
      </c>
      <c r="D37" s="9">
        <v>734.34972</v>
      </c>
      <c r="E37" s="77">
        <f t="shared" si="0"/>
        <v>734.34972</v>
      </c>
      <c r="F37" s="27">
        <f t="shared" si="1"/>
        <v>18.358743000000004</v>
      </c>
      <c r="G37" s="50">
        <v>0</v>
      </c>
    </row>
    <row r="38" spans="1:7" ht="22.5" customHeight="1">
      <c r="A38" s="30" t="s">
        <v>19</v>
      </c>
      <c r="B38" s="16">
        <f>B36+B37</f>
        <v>4222937.226</v>
      </c>
      <c r="C38" s="16">
        <f>C36+C37</f>
        <v>664370.591</v>
      </c>
      <c r="D38" s="16">
        <f>D36+D37</f>
        <v>487047.95472000004</v>
      </c>
      <c r="E38" s="16">
        <f>D38-C38</f>
        <v>-177322.63627999998</v>
      </c>
      <c r="F38" s="43">
        <f t="shared" si="1"/>
        <v>11.533393196595911</v>
      </c>
      <c r="G38" s="32">
        <f>D38/C38*100</f>
        <v>73.30968006679875</v>
      </c>
    </row>
    <row r="40" spans="1:2" ht="12.75">
      <c r="A40" s="6"/>
      <c r="B40" s="7"/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User_452d</cp:lastModifiedBy>
  <cp:lastPrinted>2021-02-01T13:29:36Z</cp:lastPrinted>
  <dcterms:created xsi:type="dcterms:W3CDTF">2004-07-02T06:40:36Z</dcterms:created>
  <dcterms:modified xsi:type="dcterms:W3CDTF">2021-02-16T06:36:43Z</dcterms:modified>
  <cp:category/>
  <cp:version/>
  <cp:contentType/>
  <cp:contentStatus/>
</cp:coreProperties>
</file>