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'Укр'!$A$2:$F$57</definedName>
  </definedNames>
  <calcPr fullCalcOnLoad="1" refMode="R1C1"/>
</workbook>
</file>

<file path=xl/sharedStrings.xml><?xml version="1.0" encoding="utf-8"?>
<sst xmlns="http://schemas.openxmlformats.org/spreadsheetml/2006/main" count="136" uniqueCount="125">
  <si>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</si>
  <si>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</si>
  <si>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</si>
  <si>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</si>
  <si>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</si>
  <si>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</si>
  <si>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</si>
  <si>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</si>
  <si>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</si>
  <si>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</si>
  <si>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</si>
  <si>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</si>
  <si>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</si>
  <si>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</si>
  <si>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</si>
  <si>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</si>
  <si>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</si>
  <si>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</si>
  <si>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</si>
  <si>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</si>
  <si>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</si>
  <si>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</si>
  <si>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</si>
  <si>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</si>
  <si>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</si>
  <si>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</si>
  <si>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</si>
  <si>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</si>
  <si>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</si>
  <si>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</si>
  <si>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</si>
  <si>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</si>
  <si>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</si>
  <si>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</si>
  <si>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</si>
  <si>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</si>
  <si>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</si>
  <si>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</si>
  <si>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</si>
  <si>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</si>
  <si>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</si>
  <si>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</si>
  <si>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</si>
  <si>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</si>
  <si>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</si>
  <si>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</si>
  <si>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</si>
  <si>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</si>
  <si>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</si>
  <si>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</si>
  <si>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</si>
  <si>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</si>
  <si>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</si>
  <si>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</si>
  <si>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</si>
  <si>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</si>
  <si>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</si>
  <si>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</si>
  <si>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</si>
  <si>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</si>
  <si>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</si>
  <si>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</si>
  <si>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</si>
  <si>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</si>
  <si>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</si>
  <si>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</si>
  <si>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</si>
  <si>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</si>
  <si>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</si>
  <si>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</si>
  <si>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</si>
  <si>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</si>
  <si>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</si>
  <si>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</si>
  <si>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</si>
  <si>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</si>
  <si>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</si>
  <si>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</si>
  <si>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</si>
  <si>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</si>
  <si>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</si>
  <si>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</si>
  <si>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</si>
  <si>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</si>
  <si>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</si>
  <si>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</si>
  <si>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</si>
  <si>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</si>
  <si>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</si>
  <si>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</si>
  <si>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</si>
  <si>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</si>
  <si>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</si>
  <si>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</si>
  <si>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</si>
  <si>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</si>
  <si>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</si>
  <si>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</si>
  <si>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</si>
  <si>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</si>
  <si>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</si>
  <si>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</si>
  <si>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</si>
  <si>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</si>
  <si>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</si>
  <si>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</si>
  <si>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</si>
  <si>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</si>
  <si>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</si>
  <si>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План на           січень - серпень з урахуванням змін, 
тис. грн.</t>
  </si>
  <si>
    <t>План на
январь - август с учетом изменений, тыс. грн.</t>
  </si>
  <si>
    <t>в 2,0 р.б.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</si>
  <si>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</si>
  <si>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</si>
  <si>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в 4,5 р.б.</t>
  </si>
  <si>
    <t>в 2,2 р.б.</t>
  </si>
  <si>
    <t>в 3,2 р.б.</t>
  </si>
  <si>
    <t>в 2,3 р.б.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</si>
  <si>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</si>
  <si>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в 3,7 р.б.</t>
  </si>
  <si>
    <t xml:space="preserve">Поступило          с 01 января
по 31 августа,
тыс. грн. </t>
  </si>
  <si>
    <t xml:space="preserve">Надійшло з
 01 січня по 
31 серпня,            тис. грн. </t>
  </si>
  <si>
    <t>в 5,3 р.б.</t>
  </si>
  <si>
    <t>Щомісячна інформація про надходження до міського бюджету м. Миколаєва за  
2018 рік (без власних надходжень бюджетних установ)</t>
  </si>
  <si>
    <t>Ежемесячная информация о поступлениях в городской бюджет г. Николаева 
за 2018 год 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</si>
</sst>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33" borderId="12" xfId="0" applyFont="1" applyFill="1" applyBorder="1" applyAlignment="1">
      <alignment vertical="center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18" fillId="33" borderId="12" xfId="0" applyFont="1" applyFill="1" applyBorder="1" applyAlignment="1">
      <alignment horizontal="left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SheetLayoutView="100" workbookViewId="0" topLeftCell="A1">
      <selection activeCell="A4" sqref="A4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2" t="s">
        <v>123</v>
      </c>
      <c r="B2" s="122"/>
      <c r="C2" s="122"/>
      <c r="D2" s="122"/>
      <c r="E2" s="122"/>
      <c r="F2" s="122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109</v>
      </c>
      <c r="D4" s="72" t="s">
        <v>121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1427850</v>
      </c>
      <c r="C7" s="45">
        <v>896713.1</v>
      </c>
      <c r="D7" s="46">
        <v>1014222.432</v>
      </c>
      <c r="E7" s="47">
        <f>D7/B7*100</f>
        <v>71.03144111776447</v>
      </c>
      <c r="F7" s="48">
        <f>D7/C7*100</f>
        <v>113.10445135684981</v>
      </c>
    </row>
    <row r="8" spans="1:6" ht="15">
      <c r="A8" s="57" t="s">
        <v>49</v>
      </c>
      <c r="B8" s="49">
        <v>2250</v>
      </c>
      <c r="C8" s="45">
        <v>1472</v>
      </c>
      <c r="D8" s="46">
        <v>1567.553</v>
      </c>
      <c r="E8" s="47">
        <f aca="true" t="shared" si="0" ref="E8:E57">D8/B8*100</f>
        <v>69.66902222222224</v>
      </c>
      <c r="F8" s="48">
        <f aca="true" t="shared" si="1" ref="F8:F57">D8/C8*100</f>
        <v>106.4913722826087</v>
      </c>
    </row>
    <row r="9" spans="1:6" ht="15">
      <c r="A9" s="56" t="s">
        <v>64</v>
      </c>
      <c r="B9" s="49">
        <v>173790</v>
      </c>
      <c r="C9" s="45">
        <v>107090</v>
      </c>
      <c r="D9" s="46">
        <v>120696.186</v>
      </c>
      <c r="E9" s="47">
        <f t="shared" si="0"/>
        <v>69.4494424305196</v>
      </c>
      <c r="F9" s="48">
        <f t="shared" si="1"/>
        <v>112.70537491829302</v>
      </c>
    </row>
    <row r="10" spans="1:6" ht="15">
      <c r="A10" s="57" t="s">
        <v>43</v>
      </c>
      <c r="B10" s="50">
        <f>B11+B15+B17</f>
        <v>629050</v>
      </c>
      <c r="C10" s="50">
        <f>C11+C15+C17</f>
        <v>423129.5</v>
      </c>
      <c r="D10" s="50">
        <f>D11+D15+D16+D17</f>
        <v>407184.163</v>
      </c>
      <c r="E10" s="47">
        <f t="shared" si="0"/>
        <v>64.73001557904777</v>
      </c>
      <c r="F10" s="48">
        <f t="shared" si="1"/>
        <v>96.23157047665076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230952.19999999998</v>
      </c>
      <c r="D11" s="53">
        <f>SUM(D12:D14)</f>
        <v>200425.04400000002</v>
      </c>
      <c r="E11" s="47">
        <f t="shared" si="0"/>
        <v>57.08163704716337</v>
      </c>
      <c r="F11" s="48">
        <f t="shared" si="1"/>
        <v>86.78204580861323</v>
      </c>
    </row>
    <row r="12" spans="1:6" s="12" customFormat="1" ht="30.75">
      <c r="A12" s="51" t="s">
        <v>45</v>
      </c>
      <c r="B12" s="52">
        <v>27890</v>
      </c>
      <c r="C12" s="53">
        <v>19688.8</v>
      </c>
      <c r="D12" s="54">
        <v>22481.151</v>
      </c>
      <c r="E12" s="47">
        <f t="shared" si="0"/>
        <v>80.60649336679813</v>
      </c>
      <c r="F12" s="48">
        <f t="shared" si="1"/>
        <v>114.1824336678721</v>
      </c>
    </row>
    <row r="13" spans="1:6" s="12" customFormat="1" ht="15">
      <c r="A13" s="51" t="s">
        <v>24</v>
      </c>
      <c r="B13" s="52">
        <v>319830</v>
      </c>
      <c r="C13" s="53">
        <v>209145</v>
      </c>
      <c r="D13" s="54">
        <v>174965.97</v>
      </c>
      <c r="E13" s="47">
        <f t="shared" si="0"/>
        <v>54.70592814932933</v>
      </c>
      <c r="F13" s="48">
        <f t="shared" si="1"/>
        <v>83.65773506418992</v>
      </c>
    </row>
    <row r="14" spans="1:6" s="12" customFormat="1" ht="15">
      <c r="A14" s="51" t="s">
        <v>25</v>
      </c>
      <c r="B14" s="52">
        <v>3400</v>
      </c>
      <c r="C14" s="53">
        <v>2118.4</v>
      </c>
      <c r="D14" s="79">
        <v>2977.923</v>
      </c>
      <c r="E14" s="47">
        <f t="shared" si="0"/>
        <v>87.58597058823528</v>
      </c>
      <c r="F14" s="48">
        <f t="shared" si="1"/>
        <v>140.5741597432024</v>
      </c>
    </row>
    <row r="15" spans="1:6" s="12" customFormat="1" ht="15">
      <c r="A15" s="55" t="s">
        <v>26</v>
      </c>
      <c r="B15" s="52">
        <v>350</v>
      </c>
      <c r="C15" s="53">
        <v>227.3</v>
      </c>
      <c r="D15" s="54">
        <v>342.748</v>
      </c>
      <c r="E15" s="47">
        <f t="shared" si="0"/>
        <v>97.928</v>
      </c>
      <c r="F15" s="48">
        <f t="shared" si="1"/>
        <v>150.79102507699076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191950</v>
      </c>
      <c r="D17" s="54">
        <v>206423.577</v>
      </c>
      <c r="E17" s="47">
        <f t="shared" si="0"/>
        <v>74.36543591036818</v>
      </c>
      <c r="F17" s="48">
        <f t="shared" si="1"/>
        <v>107.54028497004428</v>
      </c>
    </row>
    <row r="18" spans="1:6" s="12" customFormat="1" ht="30.75">
      <c r="A18" s="56" t="s">
        <v>88</v>
      </c>
      <c r="B18" s="52"/>
      <c r="C18" s="53"/>
      <c r="D18" s="46">
        <v>10109.589</v>
      </c>
      <c r="E18" s="47"/>
      <c r="F18" s="48"/>
    </row>
    <row r="19" spans="1:6" ht="15">
      <c r="A19" s="56" t="s">
        <v>28</v>
      </c>
      <c r="B19" s="49">
        <v>500</v>
      </c>
      <c r="C19" s="45">
        <v>252.7</v>
      </c>
      <c r="D19" s="44">
        <v>297.051</v>
      </c>
      <c r="E19" s="47">
        <f t="shared" si="0"/>
        <v>59.4102</v>
      </c>
      <c r="F19" s="48">
        <f t="shared" si="1"/>
        <v>117.55085081123862</v>
      </c>
    </row>
    <row r="20" spans="1:6" ht="15">
      <c r="A20" s="56" t="s">
        <v>60</v>
      </c>
      <c r="B20" s="49">
        <v>30390</v>
      </c>
      <c r="C20" s="45">
        <v>18664.2</v>
      </c>
      <c r="D20" s="46">
        <v>22026.201</v>
      </c>
      <c r="E20" s="47">
        <f t="shared" si="0"/>
        <v>72.47845014807503</v>
      </c>
      <c r="F20" s="48">
        <f t="shared" si="1"/>
        <v>118.01309994534992</v>
      </c>
    </row>
    <row r="21" spans="1:6" ht="61.5">
      <c r="A21" s="56" t="s">
        <v>29</v>
      </c>
      <c r="B21" s="49">
        <v>10000</v>
      </c>
      <c r="C21" s="45">
        <v>6604</v>
      </c>
      <c r="D21" s="46">
        <v>7742.34</v>
      </c>
      <c r="E21" s="47">
        <f t="shared" si="0"/>
        <v>77.4234</v>
      </c>
      <c r="F21" s="48">
        <f t="shared" si="1"/>
        <v>117.23712901271956</v>
      </c>
    </row>
    <row r="22" spans="1:6" ht="15">
      <c r="A22" s="56" t="s">
        <v>30</v>
      </c>
      <c r="B22" s="49">
        <v>650</v>
      </c>
      <c r="C22" s="45">
        <v>398.2</v>
      </c>
      <c r="D22" s="46">
        <v>331.691</v>
      </c>
      <c r="E22" s="47">
        <f t="shared" si="0"/>
        <v>51.02938461538461</v>
      </c>
      <c r="F22" s="48">
        <f t="shared" si="1"/>
        <v>83.2975891511803</v>
      </c>
    </row>
    <row r="23" spans="1:6" ht="15">
      <c r="A23" s="57" t="s">
        <v>31</v>
      </c>
      <c r="B23" s="49">
        <v>4000</v>
      </c>
      <c r="C23" s="45">
        <v>2680</v>
      </c>
      <c r="D23" s="44">
        <v>5853.984</v>
      </c>
      <c r="E23" s="47">
        <f t="shared" si="0"/>
        <v>146.3496</v>
      </c>
      <c r="F23" s="48" t="s">
        <v>115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1457003.7</v>
      </c>
      <c r="D24" s="59">
        <f>D7+D8+D9+D10+D18+D19+D20+D21+D22+D23</f>
        <v>1590031.19</v>
      </c>
      <c r="E24" s="81">
        <f t="shared" si="0"/>
        <v>69.78473324321477</v>
      </c>
      <c r="F24" s="82">
        <f t="shared" si="1"/>
        <v>109.13020948402534</v>
      </c>
    </row>
    <row r="25" spans="1:6" ht="15">
      <c r="A25" s="57" t="s">
        <v>33</v>
      </c>
      <c r="B25" s="49">
        <f>SUM(B26:B42)</f>
        <v>2068274.4170000004</v>
      </c>
      <c r="C25" s="45">
        <f>SUM(C26:C42)</f>
        <v>1478006.9549999998</v>
      </c>
      <c r="D25" s="45">
        <f>SUM(D26:D42)</f>
        <v>1429757.1700000002</v>
      </c>
      <c r="E25" s="47">
        <f t="shared" si="0"/>
        <v>69.12802083941261</v>
      </c>
      <c r="F25" s="48">
        <f t="shared" si="1"/>
        <v>96.73548322375792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283196.3</v>
      </c>
      <c r="D27" s="61">
        <v>283196.3</v>
      </c>
      <c r="E27" s="47">
        <f t="shared" si="0"/>
        <v>68.80002157316997</v>
      </c>
      <c r="F27" s="48">
        <f t="shared" si="1"/>
        <v>100</v>
      </c>
    </row>
    <row r="28" spans="1:6" ht="34.5" customHeight="1">
      <c r="A28" s="76" t="s">
        <v>35</v>
      </c>
      <c r="B28" s="105">
        <v>428684.4</v>
      </c>
      <c r="C28" s="53">
        <v>307854.7</v>
      </c>
      <c r="D28" s="61">
        <v>307854.7</v>
      </c>
      <c r="E28" s="47">
        <f t="shared" si="0"/>
        <v>71.81383320689999</v>
      </c>
      <c r="F28" s="48">
        <f t="shared" si="1"/>
        <v>100</v>
      </c>
    </row>
    <row r="29" spans="1:6" ht="66" customHeight="1">
      <c r="A29" s="76" t="s">
        <v>103</v>
      </c>
      <c r="B29" s="105">
        <v>9152.012</v>
      </c>
      <c r="C29" s="53">
        <v>3798</v>
      </c>
      <c r="D29" s="61">
        <v>3798</v>
      </c>
      <c r="E29" s="47">
        <f t="shared" si="0"/>
        <v>41.499071461007695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437317.288</v>
      </c>
      <c r="D30" s="61">
        <v>437317.288</v>
      </c>
      <c r="E30" s="47">
        <f t="shared" si="0"/>
        <v>82.08364617922582</v>
      </c>
      <c r="F30" s="48">
        <f t="shared" si="1"/>
        <v>100</v>
      </c>
    </row>
    <row r="31" spans="1:6" ht="99.75" customHeight="1">
      <c r="A31" s="109" t="s">
        <v>70</v>
      </c>
      <c r="B31" s="113">
        <v>1136.5</v>
      </c>
      <c r="C31" s="53">
        <v>961.5</v>
      </c>
      <c r="D31" s="61">
        <v>961.5</v>
      </c>
      <c r="E31" s="47">
        <f t="shared" si="0"/>
        <v>84.6018477782666</v>
      </c>
      <c r="F31" s="48">
        <f t="shared" si="1"/>
        <v>100</v>
      </c>
    </row>
    <row r="32" spans="1:6" ht="286.5" customHeight="1">
      <c r="A32" s="110" t="s">
        <v>71</v>
      </c>
      <c r="B32" s="113">
        <v>601013.8</v>
      </c>
      <c r="C32" s="60">
        <v>387281.6</v>
      </c>
      <c r="D32" s="61">
        <v>340708.692</v>
      </c>
      <c r="E32" s="47">
        <f t="shared" si="0"/>
        <v>56.68899649226024</v>
      </c>
      <c r="F32" s="48">
        <f t="shared" si="1"/>
        <v>87.97440725301693</v>
      </c>
    </row>
    <row r="33" spans="1:6" ht="300" customHeight="1">
      <c r="A33" s="110" t="s">
        <v>99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ht="300" customHeight="1">
      <c r="A34" s="110" t="s">
        <v>112</v>
      </c>
      <c r="B34" s="113">
        <v>2091.453</v>
      </c>
      <c r="C34" s="60">
        <v>1382.092</v>
      </c>
      <c r="D34" s="61"/>
      <c r="E34" s="47"/>
      <c r="F34" s="48"/>
    </row>
    <row r="35" spans="1:6" ht="223.5" customHeight="1">
      <c r="A35" s="110" t="s">
        <v>72</v>
      </c>
      <c r="B35" s="113">
        <v>4359.6</v>
      </c>
      <c r="C35" s="60">
        <v>2915.214</v>
      </c>
      <c r="D35" s="61">
        <v>2915.198</v>
      </c>
      <c r="E35" s="47">
        <f t="shared" si="0"/>
        <v>66.86847417194237</v>
      </c>
      <c r="F35" s="48">
        <f t="shared" si="1"/>
        <v>99.99945115521535</v>
      </c>
    </row>
    <row r="36" spans="1:6" ht="64.5" customHeight="1">
      <c r="A36" s="110" t="s">
        <v>92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ht="81" customHeight="1">
      <c r="A37" s="110" t="s">
        <v>97</v>
      </c>
      <c r="B37" s="113">
        <v>5962.19</v>
      </c>
      <c r="C37" s="60">
        <v>4083.58</v>
      </c>
      <c r="D37" s="61">
        <v>4083.58</v>
      </c>
      <c r="E37" s="47">
        <f t="shared" si="0"/>
        <v>68.49127585669025</v>
      </c>
      <c r="F37" s="48">
        <f t="shared" si="1"/>
        <v>100</v>
      </c>
    </row>
    <row r="38" spans="1:6" ht="96" customHeight="1">
      <c r="A38" s="110" t="s">
        <v>98</v>
      </c>
      <c r="B38" s="113">
        <v>6559.538</v>
      </c>
      <c r="C38" s="60">
        <v>4919.648</v>
      </c>
      <c r="D38" s="61">
        <v>4919.648</v>
      </c>
      <c r="E38" s="47">
        <f t="shared" si="0"/>
        <v>74.99991615263149</v>
      </c>
      <c r="F38" s="48">
        <f t="shared" si="1"/>
        <v>100</v>
      </c>
    </row>
    <row r="39" spans="1:6" ht="63" customHeight="1">
      <c r="A39" s="110" t="s">
        <v>75</v>
      </c>
      <c r="B39" s="105">
        <v>38867.2</v>
      </c>
      <c r="C39" s="53">
        <v>25585.2</v>
      </c>
      <c r="D39" s="61">
        <v>25585.2</v>
      </c>
      <c r="E39" s="47">
        <f t="shared" si="0"/>
        <v>65.82722707064055</v>
      </c>
      <c r="F39" s="48">
        <f t="shared" si="1"/>
        <v>100</v>
      </c>
    </row>
    <row r="40" spans="1:6" ht="64.5" customHeight="1">
      <c r="A40" s="110" t="s">
        <v>105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1.75" customHeight="1">
      <c r="A41" s="110" t="s">
        <v>73</v>
      </c>
      <c r="B41" s="113">
        <v>13174.6</v>
      </c>
      <c r="C41" s="53">
        <v>8783.3</v>
      </c>
      <c r="D41" s="61">
        <v>8783.3</v>
      </c>
      <c r="E41" s="47">
        <f t="shared" si="0"/>
        <v>66.66843775143077</v>
      </c>
      <c r="F41" s="48">
        <f t="shared" si="1"/>
        <v>100</v>
      </c>
    </row>
    <row r="42" spans="1:6" ht="20.25" customHeight="1">
      <c r="A42" s="111" t="s">
        <v>74</v>
      </c>
      <c r="B42" s="105">
        <v>7403.503</v>
      </c>
      <c r="C42" s="53">
        <v>4724.507</v>
      </c>
      <c r="D42" s="61">
        <v>4429.738</v>
      </c>
      <c r="E42" s="47">
        <f t="shared" si="0"/>
        <v>59.83300067549106</v>
      </c>
      <c r="F42" s="48">
        <f t="shared" si="1"/>
        <v>93.76085166134796</v>
      </c>
    </row>
    <row r="43" spans="1:6" s="10" customFormat="1" ht="15">
      <c r="A43" s="102" t="s">
        <v>36</v>
      </c>
      <c r="B43" s="59">
        <f>B24+B25</f>
        <v>4346754.417</v>
      </c>
      <c r="C43" s="62">
        <f>C24+C25</f>
        <v>2935010.655</v>
      </c>
      <c r="D43" s="63">
        <f>D24+D25</f>
        <v>3019788.3600000003</v>
      </c>
      <c r="E43" s="81">
        <f t="shared" si="0"/>
        <v>69.47225608582156</v>
      </c>
      <c r="F43" s="82">
        <f t="shared" si="1"/>
        <v>102.88849735027625</v>
      </c>
    </row>
    <row r="44" spans="1:6" ht="15">
      <c r="A44" s="102" t="s">
        <v>37</v>
      </c>
      <c r="B44" s="49"/>
      <c r="C44" s="62"/>
      <c r="D44" s="64"/>
      <c r="E44" s="47"/>
      <c r="F44" s="82"/>
    </row>
    <row r="45" spans="1:6" ht="47.25" customHeight="1">
      <c r="A45" s="106" t="s">
        <v>108</v>
      </c>
      <c r="B45" s="49"/>
      <c r="C45" s="62"/>
      <c r="D45" s="64">
        <v>5.714</v>
      </c>
      <c r="E45" s="47"/>
      <c r="F45" s="82"/>
    </row>
    <row r="46" spans="1:6" ht="48" customHeight="1">
      <c r="A46" s="106" t="s">
        <v>91</v>
      </c>
      <c r="B46" s="49"/>
      <c r="C46" s="62"/>
      <c r="D46" s="64">
        <v>-0.487</v>
      </c>
      <c r="E46" s="47"/>
      <c r="F46" s="82"/>
    </row>
    <row r="47" spans="1:6" ht="15">
      <c r="A47" s="56" t="s">
        <v>27</v>
      </c>
      <c r="B47" s="49">
        <v>535</v>
      </c>
      <c r="C47" s="99">
        <v>434.4</v>
      </c>
      <c r="D47" s="64">
        <v>729.845</v>
      </c>
      <c r="E47" s="114">
        <f t="shared" si="0"/>
        <v>136.41962616822428</v>
      </c>
      <c r="F47" s="48">
        <f t="shared" si="1"/>
        <v>168.01220073664825</v>
      </c>
    </row>
    <row r="48" spans="1:6" ht="30.75">
      <c r="A48" s="56" t="s">
        <v>106</v>
      </c>
      <c r="B48" s="49"/>
      <c r="C48" s="99"/>
      <c r="D48" s="64">
        <v>0.008</v>
      </c>
      <c r="E48" s="114"/>
      <c r="F48" s="48"/>
    </row>
    <row r="49" spans="1:6" ht="69" customHeight="1">
      <c r="A49" s="56" t="s">
        <v>38</v>
      </c>
      <c r="B49" s="49">
        <v>710</v>
      </c>
      <c r="C49" s="99">
        <v>220.1</v>
      </c>
      <c r="D49" s="49">
        <v>1001.077</v>
      </c>
      <c r="E49" s="114">
        <f t="shared" si="0"/>
        <v>140.9967605633803</v>
      </c>
      <c r="F49" s="48" t="s">
        <v>114</v>
      </c>
    </row>
    <row r="50" spans="1:6" s="15" customFormat="1" ht="81" customHeight="1">
      <c r="A50" s="100" t="s">
        <v>67</v>
      </c>
      <c r="B50" s="49">
        <v>186</v>
      </c>
      <c r="C50" s="99">
        <v>62</v>
      </c>
      <c r="D50" s="49">
        <v>139.955</v>
      </c>
      <c r="E50" s="114">
        <f t="shared" si="0"/>
        <v>75.24462365591398</v>
      </c>
      <c r="F50" s="48" t="s">
        <v>117</v>
      </c>
    </row>
    <row r="51" spans="1:6" s="14" customFormat="1" ht="39" customHeight="1">
      <c r="A51" s="56" t="s">
        <v>39</v>
      </c>
      <c r="B51" s="49">
        <v>2500</v>
      </c>
      <c r="C51" s="99">
        <v>1775</v>
      </c>
      <c r="D51" s="49">
        <v>9369.12</v>
      </c>
      <c r="E51" s="114" t="s">
        <v>119</v>
      </c>
      <c r="F51" s="48" t="s">
        <v>122</v>
      </c>
    </row>
    <row r="52" spans="1:6" s="21" customFormat="1" ht="34.5" customHeight="1">
      <c r="A52" s="101" t="s">
        <v>50</v>
      </c>
      <c r="B52" s="49">
        <v>2000</v>
      </c>
      <c r="C52" s="99">
        <v>1000</v>
      </c>
      <c r="D52" s="49"/>
      <c r="E52" s="114"/>
      <c r="F52" s="48"/>
    </row>
    <row r="53" spans="1:6" ht="15">
      <c r="A53" s="56" t="s">
        <v>53</v>
      </c>
      <c r="B53" s="78">
        <v>2000</v>
      </c>
      <c r="C53" s="65">
        <v>1460</v>
      </c>
      <c r="D53" s="65">
        <v>4614.977</v>
      </c>
      <c r="E53" s="114" t="s">
        <v>117</v>
      </c>
      <c r="F53" s="48" t="s">
        <v>116</v>
      </c>
    </row>
    <row r="54" spans="1:6" s="10" customFormat="1" ht="15">
      <c r="A54" s="77" t="s">
        <v>40</v>
      </c>
      <c r="B54" s="59">
        <f>SUM(B47:B53)</f>
        <v>7931</v>
      </c>
      <c r="C54" s="59">
        <f>SUM(C47:C53)</f>
        <v>4951.5</v>
      </c>
      <c r="D54" s="59">
        <f>SUM(D45:D53)</f>
        <v>15860.208999999999</v>
      </c>
      <c r="E54" s="116" t="s">
        <v>111</v>
      </c>
      <c r="F54" s="82" t="s">
        <v>116</v>
      </c>
    </row>
    <row r="55" spans="1:6" s="80" customFormat="1" ht="15">
      <c r="A55" s="77" t="s">
        <v>41</v>
      </c>
      <c r="B55" s="59">
        <f>B43+B54</f>
        <v>4354685.417</v>
      </c>
      <c r="C55" s="59">
        <f>C43+C54</f>
        <v>2939962.155</v>
      </c>
      <c r="D55" s="59">
        <f>D43+D54</f>
        <v>3035648.569</v>
      </c>
      <c r="E55" s="81">
        <f t="shared" si="0"/>
        <v>69.70993948608343</v>
      </c>
      <c r="F55" s="82">
        <f t="shared" si="1"/>
        <v>103.25468182769856</v>
      </c>
    </row>
    <row r="56" spans="1:6" s="115" customFormat="1" ht="46.5">
      <c r="A56" s="121" t="s">
        <v>46</v>
      </c>
      <c r="B56" s="118">
        <v>2136</v>
      </c>
      <c r="C56" s="118">
        <v>2136</v>
      </c>
      <c r="D56" s="119">
        <v>3109.245</v>
      </c>
      <c r="E56" s="47">
        <f t="shared" si="0"/>
        <v>145.563904494382</v>
      </c>
      <c r="F56" s="48">
        <f t="shared" si="1"/>
        <v>145.563904494382</v>
      </c>
    </row>
    <row r="57" spans="1:6" s="10" customFormat="1" ht="15">
      <c r="A57" s="58" t="s">
        <v>42</v>
      </c>
      <c r="B57" s="59">
        <f>B55+B56</f>
        <v>4356821.417</v>
      </c>
      <c r="C57" s="66">
        <f>C55+C56</f>
        <v>2942098.155</v>
      </c>
      <c r="D57" s="59">
        <f>D55+D56</f>
        <v>3038757.8140000002</v>
      </c>
      <c r="E57" s="81">
        <f t="shared" si="0"/>
        <v>69.74712808156396</v>
      </c>
      <c r="F57" s="82">
        <f t="shared" si="1"/>
        <v>103.28539885169128</v>
      </c>
    </row>
    <row r="58" spans="3:6" ht="12">
      <c r="C58" s="9"/>
      <c r="D58" s="23"/>
      <c r="E58" s="9"/>
      <c r="F58" s="9"/>
    </row>
    <row r="60" spans="1:2" ht="12">
      <c r="A60" s="16"/>
      <c r="B60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2" t="s">
        <v>124</v>
      </c>
      <c r="B2" s="122"/>
      <c r="C2" s="122"/>
      <c r="D2" s="122"/>
      <c r="E2" s="122"/>
      <c r="F2" s="122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110</v>
      </c>
      <c r="D4" s="30" t="s">
        <v>120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1427850</v>
      </c>
      <c r="C7" s="45">
        <v>896713.1</v>
      </c>
      <c r="D7" s="46">
        <v>1014222.432</v>
      </c>
      <c r="E7" s="47">
        <f>D7/B7*100</f>
        <v>71.03144111776447</v>
      </c>
      <c r="F7" s="48">
        <f>D7/C7*100</f>
        <v>113.10445135684981</v>
      </c>
    </row>
    <row r="8" spans="1:6" ht="15">
      <c r="A8" s="83" t="s">
        <v>1</v>
      </c>
      <c r="B8" s="49">
        <v>2250</v>
      </c>
      <c r="C8" s="45">
        <v>1472</v>
      </c>
      <c r="D8" s="46">
        <v>1567.553</v>
      </c>
      <c r="E8" s="47">
        <f aca="true" t="shared" si="0" ref="E8:E57">D8/B8*100</f>
        <v>69.66902222222224</v>
      </c>
      <c r="F8" s="48">
        <f aca="true" t="shared" si="1" ref="F8:F57">D8/C8*100</f>
        <v>106.4913722826087</v>
      </c>
    </row>
    <row r="9" spans="1:6" ht="15">
      <c r="A9" s="84" t="s">
        <v>65</v>
      </c>
      <c r="B9" s="49">
        <v>173790</v>
      </c>
      <c r="C9" s="45">
        <v>107090</v>
      </c>
      <c r="D9" s="46">
        <v>120696.186</v>
      </c>
      <c r="E9" s="47">
        <f t="shared" si="0"/>
        <v>69.4494424305196</v>
      </c>
      <c r="F9" s="48">
        <f t="shared" si="1"/>
        <v>112.70537491829302</v>
      </c>
    </row>
    <row r="10" spans="1:6" s="3" customFormat="1" ht="15">
      <c r="A10" s="83" t="s">
        <v>44</v>
      </c>
      <c r="B10" s="50">
        <f>B11+B15+B17</f>
        <v>629050</v>
      </c>
      <c r="C10" s="50">
        <f>C11+C15+C17</f>
        <v>423129.5</v>
      </c>
      <c r="D10" s="50">
        <f>D11+D15+D16+D17</f>
        <v>407184.163</v>
      </c>
      <c r="E10" s="47">
        <f t="shared" si="0"/>
        <v>64.73001557904777</v>
      </c>
      <c r="F10" s="48">
        <f t="shared" si="1"/>
        <v>96.23157047665076</v>
      </c>
    </row>
    <row r="11" spans="1:6" s="13" customFormat="1" ht="15">
      <c r="A11" s="85" t="s">
        <v>47</v>
      </c>
      <c r="B11" s="52">
        <f>SUM(B12:B14)</f>
        <v>351120</v>
      </c>
      <c r="C11" s="53">
        <f>SUM(C12:C14)</f>
        <v>230952.19999999998</v>
      </c>
      <c r="D11" s="53">
        <f>SUM(D12:D14)</f>
        <v>200425.04400000002</v>
      </c>
      <c r="E11" s="47">
        <f t="shared" si="0"/>
        <v>57.08163704716337</v>
      </c>
      <c r="F11" s="48">
        <f t="shared" si="1"/>
        <v>86.78204580861323</v>
      </c>
    </row>
    <row r="12" spans="1:6" s="13" customFormat="1" ht="30.75">
      <c r="A12" s="86" t="s">
        <v>18</v>
      </c>
      <c r="B12" s="52">
        <v>27890</v>
      </c>
      <c r="C12" s="53">
        <v>19688.8</v>
      </c>
      <c r="D12" s="54">
        <v>22481.151</v>
      </c>
      <c r="E12" s="47">
        <f t="shared" si="0"/>
        <v>80.60649336679813</v>
      </c>
      <c r="F12" s="48">
        <f t="shared" si="1"/>
        <v>114.1824336678721</v>
      </c>
    </row>
    <row r="13" spans="1:6" s="13" customFormat="1" ht="15">
      <c r="A13" s="87" t="s">
        <v>62</v>
      </c>
      <c r="B13" s="52">
        <v>319830</v>
      </c>
      <c r="C13" s="53">
        <v>209145</v>
      </c>
      <c r="D13" s="54">
        <v>174965.97</v>
      </c>
      <c r="E13" s="47">
        <f t="shared" si="0"/>
        <v>54.70592814932933</v>
      </c>
      <c r="F13" s="48">
        <f t="shared" si="1"/>
        <v>83.65773506418992</v>
      </c>
    </row>
    <row r="14" spans="1:6" s="13" customFormat="1" ht="15">
      <c r="A14" s="85" t="s">
        <v>15</v>
      </c>
      <c r="B14" s="52">
        <v>3400</v>
      </c>
      <c r="C14" s="53">
        <v>2118.4</v>
      </c>
      <c r="D14" s="79">
        <v>2977.923</v>
      </c>
      <c r="E14" s="47">
        <f t="shared" si="0"/>
        <v>87.58597058823528</v>
      </c>
      <c r="F14" s="48">
        <f t="shared" si="1"/>
        <v>140.5741597432024</v>
      </c>
    </row>
    <row r="15" spans="1:6" s="13" customFormat="1" ht="15">
      <c r="A15" s="88" t="s">
        <v>2</v>
      </c>
      <c r="B15" s="52">
        <v>350</v>
      </c>
      <c r="C15" s="53">
        <v>227.3</v>
      </c>
      <c r="D15" s="54">
        <v>342.748</v>
      </c>
      <c r="E15" s="47">
        <f t="shared" si="0"/>
        <v>97.928</v>
      </c>
      <c r="F15" s="48">
        <f t="shared" si="1"/>
        <v>150.79102507699076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191950</v>
      </c>
      <c r="D17" s="54">
        <v>206423.577</v>
      </c>
      <c r="E17" s="47">
        <f t="shared" si="0"/>
        <v>74.36543591036818</v>
      </c>
      <c r="F17" s="48">
        <f t="shared" si="1"/>
        <v>107.54028497004428</v>
      </c>
    </row>
    <row r="18" spans="1:6" s="13" customFormat="1" ht="30.75">
      <c r="A18" s="89" t="s">
        <v>89</v>
      </c>
      <c r="B18" s="52"/>
      <c r="C18" s="53"/>
      <c r="D18" s="46">
        <v>10109.589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252.7</v>
      </c>
      <c r="D19" s="44">
        <v>297.051</v>
      </c>
      <c r="E19" s="47">
        <f t="shared" si="0"/>
        <v>59.4102</v>
      </c>
      <c r="F19" s="48">
        <f t="shared" si="1"/>
        <v>117.55085081123862</v>
      </c>
    </row>
    <row r="20" spans="1:6" ht="30.75">
      <c r="A20" s="89" t="s">
        <v>61</v>
      </c>
      <c r="B20" s="49">
        <v>30390</v>
      </c>
      <c r="C20" s="45">
        <v>18664.2</v>
      </c>
      <c r="D20" s="46">
        <v>22026.201</v>
      </c>
      <c r="E20" s="47">
        <f t="shared" si="0"/>
        <v>72.47845014807503</v>
      </c>
      <c r="F20" s="48">
        <f t="shared" si="1"/>
        <v>118.01309994534992</v>
      </c>
    </row>
    <row r="21" spans="1:6" ht="61.5">
      <c r="A21" s="89" t="s">
        <v>19</v>
      </c>
      <c r="B21" s="49">
        <v>10000</v>
      </c>
      <c r="C21" s="45">
        <v>6604</v>
      </c>
      <c r="D21" s="46">
        <v>7742.34</v>
      </c>
      <c r="E21" s="47">
        <f t="shared" si="0"/>
        <v>77.4234</v>
      </c>
      <c r="F21" s="48">
        <f t="shared" si="1"/>
        <v>117.23712901271956</v>
      </c>
    </row>
    <row r="22" spans="1:6" ht="18" customHeight="1">
      <c r="A22" s="89" t="s">
        <v>3</v>
      </c>
      <c r="B22" s="49">
        <v>650</v>
      </c>
      <c r="C22" s="45">
        <v>398.2</v>
      </c>
      <c r="D22" s="46">
        <v>331.691</v>
      </c>
      <c r="E22" s="47">
        <f t="shared" si="0"/>
        <v>51.02938461538461</v>
      </c>
      <c r="F22" s="48">
        <f t="shared" si="1"/>
        <v>83.2975891511803</v>
      </c>
    </row>
    <row r="23" spans="1:6" ht="15" customHeight="1">
      <c r="A23" s="90" t="s">
        <v>16</v>
      </c>
      <c r="B23" s="49">
        <v>4000</v>
      </c>
      <c r="C23" s="45">
        <v>2680</v>
      </c>
      <c r="D23" s="44">
        <v>5853.984</v>
      </c>
      <c r="E23" s="47">
        <f t="shared" si="0"/>
        <v>146.3496</v>
      </c>
      <c r="F23" s="48" t="s">
        <v>115</v>
      </c>
    </row>
    <row r="24" spans="1:6" s="2" customFormat="1" ht="15">
      <c r="A24" s="91" t="s">
        <v>11</v>
      </c>
      <c r="B24" s="59">
        <f>B7+B8+B9+B10+B19+B20+B21+B22+B23</f>
        <v>2278480</v>
      </c>
      <c r="C24" s="59">
        <f>C7+C8+C9+C10+C19+C20+C21+C22+C23</f>
        <v>1457003.7</v>
      </c>
      <c r="D24" s="59">
        <f>D7+D8+D9+D10+D18+D19+D20+D21+D22+D23</f>
        <v>1590031.19</v>
      </c>
      <c r="E24" s="81">
        <f t="shared" si="0"/>
        <v>69.78473324321477</v>
      </c>
      <c r="F24" s="82">
        <f t="shared" si="1"/>
        <v>109.13020948402534</v>
      </c>
    </row>
    <row r="25" spans="1:6" s="2" customFormat="1" ht="15">
      <c r="A25" s="90" t="s">
        <v>48</v>
      </c>
      <c r="B25" s="49">
        <f>SUM(B26:B42)</f>
        <v>2068274.4170000004</v>
      </c>
      <c r="C25" s="45">
        <f>SUM(C26:C42)</f>
        <v>1478006.9549999998</v>
      </c>
      <c r="D25" s="45">
        <f>SUM(D26:D42)</f>
        <v>1429757.1700000002</v>
      </c>
      <c r="E25" s="47">
        <f t="shared" si="0"/>
        <v>69.12802083941261</v>
      </c>
      <c r="F25" s="48">
        <f t="shared" si="1"/>
        <v>96.73548322375792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283196.3</v>
      </c>
      <c r="D27" s="61">
        <v>283196.3</v>
      </c>
      <c r="E27" s="47">
        <f t="shared" si="0"/>
        <v>68.80002157316997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428684.4</v>
      </c>
      <c r="C28" s="53">
        <v>307854.7</v>
      </c>
      <c r="D28" s="61">
        <v>307854.7</v>
      </c>
      <c r="E28" s="47">
        <f t="shared" si="0"/>
        <v>71.81383320689999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3798</v>
      </c>
      <c r="D29" s="61">
        <v>3798</v>
      </c>
      <c r="E29" s="47">
        <f t="shared" si="0"/>
        <v>41.499071461007695</v>
      </c>
      <c r="F29" s="48">
        <f t="shared" si="1"/>
        <v>100</v>
      </c>
      <c r="G29" s="20"/>
    </row>
    <row r="30" spans="1:7" s="2" customFormat="1" ht="179.25" customHeight="1">
      <c r="A30" s="103" t="s">
        <v>78</v>
      </c>
      <c r="B30" s="112">
        <v>532770.3</v>
      </c>
      <c r="C30" s="53">
        <v>437317.288</v>
      </c>
      <c r="D30" s="61">
        <v>437317.288</v>
      </c>
      <c r="E30" s="47">
        <f t="shared" si="0"/>
        <v>82.08364617922582</v>
      </c>
      <c r="F30" s="48">
        <f t="shared" si="1"/>
        <v>100</v>
      </c>
      <c r="G30" s="20"/>
    </row>
    <row r="31" spans="1:7" s="2" customFormat="1" ht="114" customHeight="1">
      <c r="A31" s="93" t="s">
        <v>77</v>
      </c>
      <c r="B31" s="113">
        <v>1136.5</v>
      </c>
      <c r="C31" s="53">
        <v>961.5</v>
      </c>
      <c r="D31" s="61">
        <v>961.5</v>
      </c>
      <c r="E31" s="47">
        <f t="shared" si="0"/>
        <v>84.6018477782666</v>
      </c>
      <c r="F31" s="48">
        <f t="shared" si="1"/>
        <v>100</v>
      </c>
      <c r="G31" s="20"/>
    </row>
    <row r="32" spans="1:6" s="2" customFormat="1" ht="294">
      <c r="A32" s="85" t="s">
        <v>79</v>
      </c>
      <c r="B32" s="113">
        <v>601013.8</v>
      </c>
      <c r="C32" s="60">
        <v>387281.6</v>
      </c>
      <c r="D32" s="61">
        <v>340708.692</v>
      </c>
      <c r="E32" s="47">
        <f t="shared" si="0"/>
        <v>56.68899649226024</v>
      </c>
      <c r="F32" s="48">
        <f t="shared" si="1"/>
        <v>87.97440725301693</v>
      </c>
    </row>
    <row r="33" spans="1:6" s="2" customFormat="1" ht="294">
      <c r="A33" s="85" t="s">
        <v>100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s="2" customFormat="1" ht="325.5">
      <c r="A34" s="85" t="s">
        <v>118</v>
      </c>
      <c r="B34" s="113">
        <v>2091.453</v>
      </c>
      <c r="C34" s="60">
        <v>1382.092</v>
      </c>
      <c r="D34" s="61"/>
      <c r="E34" s="47"/>
      <c r="F34" s="48"/>
    </row>
    <row r="35" spans="1:6" s="2" customFormat="1" ht="228.75" customHeight="1">
      <c r="A35" s="104" t="s">
        <v>80</v>
      </c>
      <c r="B35" s="113">
        <v>4359.6</v>
      </c>
      <c r="C35" s="60">
        <v>2915.214</v>
      </c>
      <c r="D35" s="61">
        <v>2915.198</v>
      </c>
      <c r="E35" s="47">
        <f t="shared" si="0"/>
        <v>66.86847417194237</v>
      </c>
      <c r="F35" s="48">
        <f t="shared" si="1"/>
        <v>99.99945115521535</v>
      </c>
    </row>
    <row r="36" spans="1:6" s="2" customFormat="1" ht="65.25" customHeight="1">
      <c r="A36" s="104" t="s">
        <v>94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s="2" customFormat="1" ht="85.5" customHeight="1">
      <c r="A37" s="104" t="s">
        <v>101</v>
      </c>
      <c r="B37" s="113">
        <v>5962.19</v>
      </c>
      <c r="C37" s="60">
        <v>4083.58</v>
      </c>
      <c r="D37" s="61">
        <v>4083.58</v>
      </c>
      <c r="E37" s="47">
        <f t="shared" si="0"/>
        <v>68.49127585669025</v>
      </c>
      <c r="F37" s="48">
        <f t="shared" si="1"/>
        <v>100</v>
      </c>
    </row>
    <row r="38" spans="1:6" s="2" customFormat="1" ht="102.75" customHeight="1">
      <c r="A38" s="104" t="s">
        <v>102</v>
      </c>
      <c r="B38" s="113">
        <v>6559.538</v>
      </c>
      <c r="C38" s="60">
        <v>4919.648</v>
      </c>
      <c r="D38" s="61">
        <v>4919.648</v>
      </c>
      <c r="E38" s="47">
        <f t="shared" si="0"/>
        <v>74.99991615263149</v>
      </c>
      <c r="F38" s="48">
        <f t="shared" si="1"/>
        <v>100</v>
      </c>
    </row>
    <row r="39" spans="1:6" s="2" customFormat="1" ht="66.75" customHeight="1">
      <c r="A39" s="94" t="s">
        <v>81</v>
      </c>
      <c r="B39" s="105">
        <v>38867.2</v>
      </c>
      <c r="C39" s="53">
        <v>25585.2</v>
      </c>
      <c r="D39" s="61">
        <v>25585.2</v>
      </c>
      <c r="E39" s="47">
        <f t="shared" si="0"/>
        <v>65.82722707064055</v>
      </c>
      <c r="F39" s="48">
        <f t="shared" si="1"/>
        <v>100</v>
      </c>
    </row>
    <row r="40" spans="1:6" s="2" customFormat="1" ht="66.75" customHeight="1">
      <c r="A40" s="94" t="s">
        <v>93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4" customHeight="1">
      <c r="A41" s="95" t="s">
        <v>82</v>
      </c>
      <c r="B41" s="113">
        <v>13174.6</v>
      </c>
      <c r="C41" s="53">
        <v>8783.3</v>
      </c>
      <c r="D41" s="61">
        <v>8783.3</v>
      </c>
      <c r="E41" s="47">
        <f t="shared" si="0"/>
        <v>66.66843775143077</v>
      </c>
      <c r="F41" s="48">
        <f t="shared" si="1"/>
        <v>100</v>
      </c>
    </row>
    <row r="42" spans="1:6" ht="17.25" customHeight="1">
      <c r="A42" s="95" t="s">
        <v>83</v>
      </c>
      <c r="B42" s="105">
        <v>7403.503</v>
      </c>
      <c r="C42" s="53">
        <v>4724.507</v>
      </c>
      <c r="D42" s="61">
        <v>4429.738</v>
      </c>
      <c r="E42" s="47">
        <f t="shared" si="0"/>
        <v>59.83300067549106</v>
      </c>
      <c r="F42" s="48">
        <f t="shared" si="1"/>
        <v>93.76085166134796</v>
      </c>
    </row>
    <row r="43" spans="1:6" ht="15">
      <c r="A43" s="96" t="s">
        <v>12</v>
      </c>
      <c r="B43" s="59">
        <f>B24+B25</f>
        <v>4346754.417</v>
      </c>
      <c r="C43" s="62">
        <f>C24+C25</f>
        <v>2935010.655</v>
      </c>
      <c r="D43" s="63">
        <f>D24+D25</f>
        <v>3019788.3600000003</v>
      </c>
      <c r="E43" s="81">
        <f t="shared" si="0"/>
        <v>69.47225608582156</v>
      </c>
      <c r="F43" s="82">
        <f t="shared" si="1"/>
        <v>102.88849735027625</v>
      </c>
    </row>
    <row r="44" spans="1:6" ht="15">
      <c r="A44" s="96" t="s">
        <v>13</v>
      </c>
      <c r="B44" s="49"/>
      <c r="C44" s="62"/>
      <c r="D44" s="64"/>
      <c r="E44" s="47"/>
      <c r="F44" s="82"/>
    </row>
    <row r="45" spans="1:6" ht="39" customHeight="1">
      <c r="A45" s="89" t="s">
        <v>113</v>
      </c>
      <c r="B45" s="49"/>
      <c r="C45" s="62"/>
      <c r="D45" s="64">
        <v>5.714</v>
      </c>
      <c r="E45" s="47"/>
      <c r="F45" s="82"/>
    </row>
    <row r="46" spans="1:6" ht="48.75" customHeight="1">
      <c r="A46" s="84" t="s">
        <v>90</v>
      </c>
      <c r="B46" s="49"/>
      <c r="C46" s="62"/>
      <c r="D46" s="64">
        <v>-0.487</v>
      </c>
      <c r="E46" s="47"/>
      <c r="F46" s="82"/>
    </row>
    <row r="47" spans="1:6" s="11" customFormat="1" ht="21.75" customHeight="1">
      <c r="A47" s="89" t="s">
        <v>66</v>
      </c>
      <c r="B47" s="49">
        <v>535</v>
      </c>
      <c r="C47" s="99">
        <v>434.4</v>
      </c>
      <c r="D47" s="64">
        <v>729.845</v>
      </c>
      <c r="E47" s="114">
        <f t="shared" si="0"/>
        <v>136.41962616822428</v>
      </c>
      <c r="F47" s="48">
        <f t="shared" si="1"/>
        <v>168.01220073664825</v>
      </c>
    </row>
    <row r="48" spans="1:6" s="11" customFormat="1" ht="36.75" customHeight="1">
      <c r="A48" s="56" t="s">
        <v>107</v>
      </c>
      <c r="B48" s="49"/>
      <c r="C48" s="99"/>
      <c r="D48" s="64">
        <v>0.008</v>
      </c>
      <c r="E48" s="114"/>
      <c r="F48" s="48"/>
    </row>
    <row r="49" spans="1:6" s="19" customFormat="1" ht="72" customHeight="1">
      <c r="A49" s="89" t="s">
        <v>17</v>
      </c>
      <c r="B49" s="49">
        <v>710</v>
      </c>
      <c r="C49" s="99">
        <v>220.1</v>
      </c>
      <c r="D49" s="49">
        <v>1001.077</v>
      </c>
      <c r="E49" s="114">
        <f t="shared" si="0"/>
        <v>140.9967605633803</v>
      </c>
      <c r="F49" s="48" t="s">
        <v>114</v>
      </c>
    </row>
    <row r="50" spans="1:6" s="25" customFormat="1" ht="77.25">
      <c r="A50" s="89" t="s">
        <v>68</v>
      </c>
      <c r="B50" s="49">
        <v>186</v>
      </c>
      <c r="C50" s="99">
        <v>62</v>
      </c>
      <c r="D50" s="49">
        <v>139.955</v>
      </c>
      <c r="E50" s="114">
        <f t="shared" si="0"/>
        <v>75.24462365591398</v>
      </c>
      <c r="F50" s="48" t="s">
        <v>117</v>
      </c>
    </row>
    <row r="51" spans="1:6" ht="46.5">
      <c r="A51" s="89" t="s">
        <v>5</v>
      </c>
      <c r="B51" s="49">
        <v>2500</v>
      </c>
      <c r="C51" s="99">
        <v>1775</v>
      </c>
      <c r="D51" s="49">
        <v>9369.12</v>
      </c>
      <c r="E51" s="114" t="s">
        <v>119</v>
      </c>
      <c r="F51" s="48" t="s">
        <v>122</v>
      </c>
    </row>
    <row r="52" spans="1:6" s="2" customFormat="1" ht="30.75">
      <c r="A52" s="97" t="s">
        <v>51</v>
      </c>
      <c r="B52" s="49">
        <v>2000</v>
      </c>
      <c r="C52" s="99">
        <v>1000</v>
      </c>
      <c r="D52" s="49"/>
      <c r="E52" s="114"/>
      <c r="F52" s="48"/>
    </row>
    <row r="53" spans="1:6" s="25" customFormat="1" ht="15">
      <c r="A53" s="89" t="s">
        <v>54</v>
      </c>
      <c r="B53" s="78">
        <v>2000</v>
      </c>
      <c r="C53" s="65">
        <v>1460</v>
      </c>
      <c r="D53" s="65">
        <v>4614.977</v>
      </c>
      <c r="E53" s="114" t="s">
        <v>117</v>
      </c>
      <c r="F53" s="48" t="s">
        <v>116</v>
      </c>
    </row>
    <row r="54" spans="1:6" s="25" customFormat="1" ht="15">
      <c r="A54" s="96" t="s">
        <v>6</v>
      </c>
      <c r="B54" s="59">
        <f>SUM(B47:B53)</f>
        <v>7931</v>
      </c>
      <c r="C54" s="59">
        <f>SUM(C47:C53)</f>
        <v>4951.5</v>
      </c>
      <c r="D54" s="59">
        <f>SUM(D45:D53)</f>
        <v>15860.208999999999</v>
      </c>
      <c r="E54" s="116" t="s">
        <v>111</v>
      </c>
      <c r="F54" s="82" t="s">
        <v>116</v>
      </c>
    </row>
    <row r="55" spans="1:6" s="25" customFormat="1" ht="15">
      <c r="A55" s="96" t="s">
        <v>7</v>
      </c>
      <c r="B55" s="59">
        <f>B43+B54</f>
        <v>4354685.417</v>
      </c>
      <c r="C55" s="59">
        <f>C43+C54</f>
        <v>2939962.155</v>
      </c>
      <c r="D55" s="59">
        <f>D43+D54</f>
        <v>3035648.569</v>
      </c>
      <c r="E55" s="81">
        <f t="shared" si="0"/>
        <v>69.70993948608343</v>
      </c>
      <c r="F55" s="82">
        <f t="shared" si="1"/>
        <v>103.25468182769856</v>
      </c>
    </row>
    <row r="56" spans="1:6" s="120" customFormat="1" ht="46.5">
      <c r="A56" s="117" t="s">
        <v>63</v>
      </c>
      <c r="B56" s="118">
        <v>2136</v>
      </c>
      <c r="C56" s="118">
        <v>2136</v>
      </c>
      <c r="D56" s="119">
        <v>3109.245</v>
      </c>
      <c r="E56" s="47">
        <f t="shared" si="0"/>
        <v>145.563904494382</v>
      </c>
      <c r="F56" s="48">
        <f t="shared" si="1"/>
        <v>145.563904494382</v>
      </c>
    </row>
    <row r="57" spans="1:6" ht="15">
      <c r="A57" s="98" t="s">
        <v>14</v>
      </c>
      <c r="B57" s="59">
        <f>B55+B56</f>
        <v>4356821.417</v>
      </c>
      <c r="C57" s="66">
        <f>C55+C56</f>
        <v>2942098.155</v>
      </c>
      <c r="D57" s="59">
        <f>D55+D56</f>
        <v>3038757.8140000002</v>
      </c>
      <c r="E57" s="81">
        <f t="shared" si="0"/>
        <v>69.74712808156396</v>
      </c>
      <c r="F57" s="82">
        <f t="shared" si="1"/>
        <v>103.28539885169128</v>
      </c>
    </row>
    <row r="58" spans="1:6" ht="15">
      <c r="A58" s="28"/>
      <c r="C58" s="1"/>
      <c r="F58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2018-09-04T08:39:48Z</cp:lastPrinted>
  <dcterms:created xsi:type="dcterms:W3CDTF">2004-07-02T06:40:36Z</dcterms:created>
  <dcterms:modified xsi:type="dcterms:W3CDTF">2018-09-04T08:39:51Z</dcterms:modified>
  <cp:category/>
  <cp:version/>
  <cp:contentType/>
  <cp:contentStatus/>
</cp:coreProperties>
</file>