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'Укр'!$A$1:$G$46</definedName>
  </definedNames>
  <calcPr fullCalcOnLoad="1" refMode="R1C1"/>
</workbook>
</file>

<file path=xl/sharedStrings.xml><?xml version="1.0" encoding="utf-8"?>
<sst xmlns="http://schemas.openxmlformats.org/spreadsheetml/2006/main" count="63" uniqueCount="60">
  <si>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</si>
  <si>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</si>
  <si>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</si>
  <si>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</si>
  <si>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</si>
  <si>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</si>
  <si>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</si>
  <si>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</si>
  <si>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</si>
  <si>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</si>
  <si>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</si>
  <si>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</si>
  <si>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</si>
  <si>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</si>
  <si>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</si>
  <si>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</si>
  <si>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</si>
  <si>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</si>
  <si>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</si>
  <si>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</si>
  <si>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</si>
  <si>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</si>
  <si>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</si>
  <si>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</si>
  <si>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</si>
  <si>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</si>
  <si>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</si>
  <si>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</si>
  <si>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</si>
  <si>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</si>
  <si>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</si>
  <si>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</si>
  <si>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</si>
  <si>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</si>
  <si>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</si>
  <si>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</si>
  <si>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</si>
  <si>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</si>
  <si>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</si>
  <si>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</si>
  <si>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Інші дотації з місцевого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</si>
  <si>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</si>
  <si>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</si>
  <si>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- 14 частини другої статті 7 або учасниками бойових дій відповідно до пунктів 19 - 2</t>
    </r>
    <r>
      <rPr>
        <u val="single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</si>
  <si>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Всього доходів спеціального фонду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</si>
  <si>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</si>
  <si>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в 1,6 р.б.</t>
  </si>
  <si>
    <t>в 1,5 р.б.</t>
  </si>
  <si>
    <t>Разом доходів спеціального фонду</t>
  </si>
  <si>
    <t>План на        січень - жовтень                        з урахуванням змін, 
тис. грн.</t>
  </si>
  <si>
    <t>Надійшло           з 01 січня            по 31 жовтня ,   тис. грн.</t>
  </si>
  <si>
    <t>в 1,9 р.б.</t>
  </si>
  <si>
    <t>в 2,1 р.б.</t>
  </si>
  <si>
    <t>в 2,6 р.б.</t>
  </si>
  <si>
    <t>в 4,0 р.б.</t>
  </si>
  <si>
    <t>в 4,8 р.б.</t>
  </si>
  <si>
    <t>в 4,7 р,б</t>
  </si>
  <si>
    <t>в 5,9 р.б.</t>
  </si>
  <si>
    <t>в 2,2 р,б</t>
  </si>
  <si>
    <t>в 2,9 р.б.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</si>
</sst>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_ ;[Red]\-#,##0.000\ "/>
  </numFmts>
  <fonts count="5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183" fontId="0" fillId="0" borderId="0" xfId="0" applyNumberFormat="1" applyFill="1" applyAlignment="1">
      <alignment/>
    </xf>
    <xf numFmtId="182" fontId="51" fillId="0" borderId="10" xfId="0" applyNumberFormat="1" applyFont="1" applyFill="1" applyBorder="1" applyAlignment="1">
      <alignment horizontal="center" vertical="top" wrapText="1"/>
    </xf>
    <xf numFmtId="184" fontId="51" fillId="0" borderId="10" xfId="0" applyNumberFormat="1" applyFont="1" applyFill="1" applyBorder="1" applyAlignment="1">
      <alignment horizontal="center" vertical="top" wrapText="1"/>
    </xf>
    <xf numFmtId="183" fontId="51" fillId="0" borderId="10" xfId="0" applyNumberFormat="1" applyFont="1" applyFill="1" applyBorder="1" applyAlignment="1">
      <alignment horizontal="center" vertical="top" wrapText="1"/>
    </xf>
    <xf numFmtId="182" fontId="51" fillId="33" borderId="10" xfId="0" applyNumberFormat="1" applyFont="1" applyFill="1" applyBorder="1" applyAlignment="1">
      <alignment horizontal="center" vertical="top" wrapText="1"/>
    </xf>
    <xf numFmtId="184" fontId="51" fillId="33" borderId="10" xfId="0" applyNumberFormat="1" applyFont="1" applyFill="1" applyBorder="1" applyAlignment="1">
      <alignment horizontal="center" vertical="top" wrapText="1"/>
    </xf>
    <xf numFmtId="183" fontId="51" fillId="0" borderId="10" xfId="0" applyNumberFormat="1" applyFont="1" applyBorder="1" applyAlignment="1">
      <alignment horizontal="center" vertical="top" wrapText="1"/>
    </xf>
    <xf numFmtId="182" fontId="51" fillId="0" borderId="10" xfId="0" applyNumberFormat="1" applyFont="1" applyBorder="1" applyAlignment="1">
      <alignment horizontal="center" vertical="top" wrapText="1"/>
    </xf>
    <xf numFmtId="183" fontId="52" fillId="0" borderId="10" xfId="0" applyNumberFormat="1" applyFont="1" applyFill="1" applyBorder="1" applyAlignment="1">
      <alignment horizontal="left" vertical="center" wrapText="1"/>
    </xf>
    <xf numFmtId="183" fontId="51" fillId="0" borderId="10" xfId="0" applyNumberFormat="1" applyFont="1" applyFill="1" applyBorder="1" applyAlignment="1">
      <alignment horizontal="center" vertical="center" wrapText="1"/>
    </xf>
    <xf numFmtId="183" fontId="51" fillId="0" borderId="10" xfId="0" applyNumberFormat="1" applyFont="1" applyFill="1" applyBorder="1" applyAlignment="1">
      <alignment horizontal="center" vertical="center"/>
    </xf>
    <xf numFmtId="183" fontId="53" fillId="0" borderId="10" xfId="0" applyNumberFormat="1" applyFont="1" applyFill="1" applyBorder="1" applyAlignment="1">
      <alignment horizontal="right" vertical="center"/>
    </xf>
    <xf numFmtId="183" fontId="53" fillId="0" borderId="10" xfId="0" applyNumberFormat="1" applyFont="1" applyFill="1" applyBorder="1" applyAlignment="1">
      <alignment/>
    </xf>
    <xf numFmtId="183" fontId="54" fillId="0" borderId="10" xfId="0" applyNumberFormat="1" applyFont="1" applyFill="1" applyBorder="1" applyAlignment="1">
      <alignment/>
    </xf>
    <xf numFmtId="183" fontId="55" fillId="0" borderId="10" xfId="0" applyNumberFormat="1" applyFont="1" applyFill="1" applyBorder="1" applyAlignment="1">
      <alignment/>
    </xf>
    <xf numFmtId="183" fontId="54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82" fontId="53" fillId="0" borderId="10" xfId="0" applyNumberFormat="1" applyFont="1" applyFill="1" applyBorder="1" applyAlignment="1">
      <alignment/>
    </xf>
    <xf numFmtId="182" fontId="53" fillId="0" borderId="10" xfId="0" applyNumberFormat="1" applyFont="1" applyFill="1" applyBorder="1" applyAlignment="1">
      <alignment horizontal="right"/>
    </xf>
    <xf numFmtId="182" fontId="54" fillId="0" borderId="10" xfId="0" applyNumberFormat="1" applyFont="1" applyFill="1" applyBorder="1" applyAlignment="1">
      <alignment horizontal="right"/>
    </xf>
    <xf numFmtId="182" fontId="53" fillId="0" borderId="10" xfId="0" applyNumberFormat="1" applyFont="1" applyFill="1" applyBorder="1" applyAlignment="1">
      <alignment vertical="center"/>
    </xf>
    <xf numFmtId="182" fontId="53" fillId="0" borderId="10" xfId="0" applyNumberFormat="1" applyFont="1" applyFill="1" applyBorder="1" applyAlignment="1">
      <alignment horizontal="right" vertical="center"/>
    </xf>
    <xf numFmtId="182" fontId="54" fillId="0" borderId="10" xfId="0" applyNumberFormat="1" applyFont="1" applyFill="1" applyBorder="1" applyAlignment="1">
      <alignment/>
    </xf>
    <xf numFmtId="182" fontId="54" fillId="0" borderId="10" xfId="0" applyNumberFormat="1" applyFont="1" applyFill="1" applyBorder="1" applyAlignment="1">
      <alignment vertical="center"/>
    </xf>
    <xf numFmtId="182" fontId="54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183" fontId="53" fillId="0" borderId="10" xfId="0" applyNumberFormat="1" applyFont="1" applyFill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183" fontId="0" fillId="0" borderId="0" xfId="0" applyNumberFormat="1" applyFill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82" fontId="54" fillId="0" borderId="0" xfId="0" applyNumberFormat="1" applyFont="1" applyFill="1" applyBorder="1" applyAlignment="1">
      <alignment/>
    </xf>
    <xf numFmtId="182" fontId="54" fillId="0" borderId="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vertical="center" wrapText="1"/>
    </xf>
    <xf numFmtId="183" fontId="55" fillId="0" borderId="10" xfId="0" applyNumberFormat="1" applyFont="1" applyFill="1" applyBorder="1" applyAlignment="1">
      <alignment horizontal="right"/>
    </xf>
    <xf numFmtId="183" fontId="53" fillId="0" borderId="10" xfId="0" applyNumberFormat="1" applyFont="1" applyFill="1" applyBorder="1" applyAlignment="1">
      <alignment horizontal="right"/>
    </xf>
    <xf numFmtId="183" fontId="54" fillId="0" borderId="10" xfId="0" applyNumberFormat="1" applyFont="1" applyFill="1" applyBorder="1" applyAlignment="1">
      <alignment horizontal="right" vertical="center"/>
    </xf>
    <xf numFmtId="183" fontId="54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0.875" style="0" customWidth="1"/>
    <col min="2" max="2" width="16.25390625" style="1" customWidth="1"/>
    <col min="3" max="3" width="15.125" style="0" customWidth="1"/>
    <col min="4" max="4" width="15.75390625" style="6" customWidth="1"/>
    <col min="5" max="5" width="13.375" style="6" customWidth="1"/>
    <col min="6" max="6" width="13.375" style="0" customWidth="1"/>
    <col min="7" max="7" width="12.625" style="0" customWidth="1"/>
  </cols>
  <sheetData>
    <row r="1" spans="1:7" ht="32.25" customHeight="1">
      <c r="A1" s="70" t="s">
        <v>33</v>
      </c>
      <c r="B1" s="70"/>
      <c r="C1" s="70"/>
      <c r="D1" s="70"/>
      <c r="E1" s="70"/>
      <c r="F1" s="70"/>
      <c r="G1" s="70"/>
    </row>
    <row r="2" spans="1:7" ht="12.75" customHeight="1">
      <c r="A2" s="7"/>
      <c r="B2" s="11"/>
      <c r="C2" s="8"/>
      <c r="D2" s="12"/>
      <c r="E2" s="12"/>
      <c r="F2" s="9"/>
      <c r="G2" s="10"/>
    </row>
    <row r="3" spans="1:7" ht="107.25" customHeight="1">
      <c r="A3" s="32" t="s">
        <v>0</v>
      </c>
      <c r="B3" s="17" t="s">
        <v>21</v>
      </c>
      <c r="C3" s="18" t="s">
        <v>49</v>
      </c>
      <c r="D3" s="19" t="s">
        <v>50</v>
      </c>
      <c r="E3" s="19" t="s">
        <v>22</v>
      </c>
      <c r="F3" s="17" t="s">
        <v>17</v>
      </c>
      <c r="G3" s="17" t="s">
        <v>18</v>
      </c>
    </row>
    <row r="4" spans="1:7" ht="49.5" customHeight="1" hidden="1">
      <c r="A4" s="32"/>
      <c r="B4" s="20"/>
      <c r="C4" s="21"/>
      <c r="D4" s="22"/>
      <c r="E4" s="22"/>
      <c r="F4" s="23"/>
      <c r="G4" s="23"/>
    </row>
    <row r="5" spans="1:7" s="1" customFormat="1" ht="16.5" customHeight="1">
      <c r="A5" s="33" t="s">
        <v>1</v>
      </c>
      <c r="B5" s="24"/>
      <c r="C5" s="25"/>
      <c r="D5" s="26"/>
      <c r="E5" s="26"/>
      <c r="F5" s="26"/>
      <c r="G5" s="25"/>
    </row>
    <row r="6" spans="1:7" ht="15.75">
      <c r="A6" s="34" t="s">
        <v>2</v>
      </c>
      <c r="B6" s="27">
        <v>4299285</v>
      </c>
      <c r="C6" s="27">
        <v>3458533.75</v>
      </c>
      <c r="D6" s="65">
        <v>3489329.783</v>
      </c>
      <c r="E6" s="28">
        <f>D6-C6</f>
        <v>30796.03299999982</v>
      </c>
      <c r="F6" s="47">
        <f>D6/B6*100</f>
        <v>81.16069958144203</v>
      </c>
      <c r="G6" s="48">
        <f>D6/C6*100</f>
        <v>100.89043609882367</v>
      </c>
    </row>
    <row r="7" spans="1:7" ht="15.75">
      <c r="A7" s="34" t="s">
        <v>30</v>
      </c>
      <c r="B7" s="27">
        <v>1000</v>
      </c>
      <c r="C7" s="27">
        <v>1000</v>
      </c>
      <c r="D7" s="65">
        <v>1864.151</v>
      </c>
      <c r="E7" s="28">
        <f aca="true" t="shared" si="0" ref="E7:E21">D7-C7</f>
        <v>864.1510000000001</v>
      </c>
      <c r="F7" s="48" t="s">
        <v>51</v>
      </c>
      <c r="G7" s="48" t="s">
        <v>51</v>
      </c>
    </row>
    <row r="8" spans="1:7" ht="15.75">
      <c r="A8" s="35" t="s">
        <v>20</v>
      </c>
      <c r="B8" s="27">
        <v>300250</v>
      </c>
      <c r="C8" s="27">
        <v>251351.1</v>
      </c>
      <c r="D8" s="65">
        <v>259748.635</v>
      </c>
      <c r="E8" s="28">
        <f t="shared" si="0"/>
        <v>8397.535000000003</v>
      </c>
      <c r="F8" s="47">
        <f aca="true" t="shared" si="1" ref="F8:F46">D8/B8*100</f>
        <v>86.51078601165696</v>
      </c>
      <c r="G8" s="48">
        <f aca="true" t="shared" si="2" ref="G8:G18">D8/C8*100</f>
        <v>103.34095812590436</v>
      </c>
    </row>
    <row r="9" spans="1:7" s="14" customFormat="1" ht="15.75">
      <c r="A9" s="36" t="s">
        <v>15</v>
      </c>
      <c r="B9" s="28">
        <f>B10+B14+B15</f>
        <v>931934</v>
      </c>
      <c r="C9" s="28">
        <f>C10+C14+C15</f>
        <v>732445.05</v>
      </c>
      <c r="D9" s="28">
        <f>D10+D14+D15</f>
        <v>672413.463</v>
      </c>
      <c r="E9" s="28">
        <f t="shared" si="0"/>
        <v>-60031.58700000006</v>
      </c>
      <c r="F9" s="47">
        <f t="shared" si="1"/>
        <v>72.1524767848367</v>
      </c>
      <c r="G9" s="48">
        <f t="shared" si="2"/>
        <v>91.80394665784142</v>
      </c>
    </row>
    <row r="10" spans="1:7" s="3" customFormat="1" ht="18" customHeight="1">
      <c r="A10" s="37" t="s">
        <v>3</v>
      </c>
      <c r="B10" s="30">
        <f>SUM(B11:B13)</f>
        <v>401694</v>
      </c>
      <c r="C10" s="64">
        <f>SUM(C11:C13)</f>
        <v>296666.76</v>
      </c>
      <c r="D10" s="64">
        <f>SUM(D11:D13)</f>
        <v>227399.74200000003</v>
      </c>
      <c r="E10" s="30">
        <f t="shared" si="0"/>
        <v>-69267.01799999998</v>
      </c>
      <c r="F10" s="47">
        <f t="shared" si="1"/>
        <v>56.610191339676476</v>
      </c>
      <c r="G10" s="48">
        <f t="shared" si="2"/>
        <v>76.65157431186427</v>
      </c>
    </row>
    <row r="11" spans="1:7" s="13" customFormat="1" ht="33" customHeight="1">
      <c r="A11" s="38" t="s">
        <v>16</v>
      </c>
      <c r="B11" s="30">
        <v>58024</v>
      </c>
      <c r="C11" s="30">
        <v>44282</v>
      </c>
      <c r="D11" s="30">
        <v>39784.504</v>
      </c>
      <c r="E11" s="30">
        <f t="shared" si="0"/>
        <v>-4497.495999999999</v>
      </c>
      <c r="F11" s="47">
        <f t="shared" si="1"/>
        <v>68.56560044119675</v>
      </c>
      <c r="G11" s="48">
        <f t="shared" si="2"/>
        <v>89.8435120364934</v>
      </c>
    </row>
    <row r="12" spans="1:7" s="3" customFormat="1" ht="18" customHeight="1">
      <c r="A12" s="38" t="s">
        <v>4</v>
      </c>
      <c r="B12" s="30">
        <v>342700</v>
      </c>
      <c r="C12" s="30">
        <v>251572</v>
      </c>
      <c r="D12" s="30">
        <v>186366.543</v>
      </c>
      <c r="E12" s="30">
        <f t="shared" si="0"/>
        <v>-65205.456999999995</v>
      </c>
      <c r="F12" s="47">
        <f t="shared" si="1"/>
        <v>54.381833381966736</v>
      </c>
      <c r="G12" s="48">
        <f t="shared" si="2"/>
        <v>74.08079714753629</v>
      </c>
    </row>
    <row r="13" spans="1:7" s="3" customFormat="1" ht="17.25" customHeight="1">
      <c r="A13" s="38" t="s">
        <v>5</v>
      </c>
      <c r="B13" s="30">
        <v>970</v>
      </c>
      <c r="C13" s="30">
        <v>812.76</v>
      </c>
      <c r="D13" s="30">
        <v>1248.695</v>
      </c>
      <c r="E13" s="30">
        <v>471.151</v>
      </c>
      <c r="F13" s="47">
        <f t="shared" si="1"/>
        <v>128.73144329896905</v>
      </c>
      <c r="G13" s="48" t="s">
        <v>47</v>
      </c>
    </row>
    <row r="14" spans="1:7" s="3" customFormat="1" ht="15.75" customHeight="1">
      <c r="A14" s="39" t="s">
        <v>25</v>
      </c>
      <c r="B14" s="64">
        <v>240</v>
      </c>
      <c r="C14" s="64">
        <v>188.59</v>
      </c>
      <c r="D14" s="64">
        <v>493.984</v>
      </c>
      <c r="E14" s="30">
        <f t="shared" si="0"/>
        <v>305.394</v>
      </c>
      <c r="F14" s="48" t="s">
        <v>52</v>
      </c>
      <c r="G14" s="48" t="s">
        <v>53</v>
      </c>
    </row>
    <row r="15" spans="1:7" s="3" customFormat="1" ht="24" customHeight="1">
      <c r="A15" s="39" t="s">
        <v>26</v>
      </c>
      <c r="B15" s="64">
        <v>530000</v>
      </c>
      <c r="C15" s="64">
        <v>435589.7</v>
      </c>
      <c r="D15" s="64">
        <v>444519.737</v>
      </c>
      <c r="E15" s="30">
        <f t="shared" si="0"/>
        <v>8930.037000000011</v>
      </c>
      <c r="F15" s="47">
        <f t="shared" si="1"/>
        <v>83.87164849056605</v>
      </c>
      <c r="G15" s="48">
        <f t="shared" si="2"/>
        <v>102.0501028835163</v>
      </c>
    </row>
    <row r="16" spans="1:7" ht="18.75" customHeight="1">
      <c r="A16" s="35" t="s">
        <v>7</v>
      </c>
      <c r="B16" s="65">
        <v>1050</v>
      </c>
      <c r="C16" s="65">
        <v>865</v>
      </c>
      <c r="D16" s="28">
        <v>4160.064</v>
      </c>
      <c r="E16" s="28">
        <f t="shared" si="0"/>
        <v>3295.0640000000003</v>
      </c>
      <c r="F16" s="48" t="s">
        <v>54</v>
      </c>
      <c r="G16" s="48" t="s">
        <v>55</v>
      </c>
    </row>
    <row r="17" spans="1:7" ht="19.5" customHeight="1">
      <c r="A17" s="35" t="s">
        <v>19</v>
      </c>
      <c r="B17" s="65">
        <v>22390</v>
      </c>
      <c r="C17" s="65">
        <v>18467.68</v>
      </c>
      <c r="D17" s="28">
        <v>22898.119</v>
      </c>
      <c r="E17" s="28">
        <f t="shared" si="0"/>
        <v>4430.4389999999985</v>
      </c>
      <c r="F17" s="47">
        <f t="shared" si="1"/>
        <v>102.26940151853505</v>
      </c>
      <c r="G17" s="48">
        <f t="shared" si="2"/>
        <v>123.99023049998699</v>
      </c>
    </row>
    <row r="18" spans="1:7" ht="49.5" customHeight="1">
      <c r="A18" s="35" t="s">
        <v>23</v>
      </c>
      <c r="B18" s="65">
        <v>5500</v>
      </c>
      <c r="C18" s="65">
        <v>4573</v>
      </c>
      <c r="D18" s="28">
        <v>4575.771</v>
      </c>
      <c r="E18" s="28">
        <f t="shared" si="0"/>
        <v>2.770999999999731</v>
      </c>
      <c r="F18" s="47">
        <f t="shared" si="1"/>
        <v>83.19583636363636</v>
      </c>
      <c r="G18" s="48">
        <f t="shared" si="2"/>
        <v>100.06059479553903</v>
      </c>
    </row>
    <row r="19" spans="1:7" ht="18" customHeight="1">
      <c r="A19" s="35" t="s">
        <v>8</v>
      </c>
      <c r="B19" s="65">
        <v>230</v>
      </c>
      <c r="C19" s="65">
        <v>178.8</v>
      </c>
      <c r="D19" s="28">
        <v>267.889</v>
      </c>
      <c r="E19" s="28">
        <f t="shared" si="0"/>
        <v>89.089</v>
      </c>
      <c r="F19" s="47">
        <f t="shared" si="1"/>
        <v>116.47347826086958</v>
      </c>
      <c r="G19" s="48" t="s">
        <v>47</v>
      </c>
    </row>
    <row r="20" spans="1:7" ht="17.25" customHeight="1">
      <c r="A20" s="36" t="s">
        <v>9</v>
      </c>
      <c r="B20" s="28">
        <v>7330.8</v>
      </c>
      <c r="C20" s="28">
        <v>6433.3</v>
      </c>
      <c r="D20" s="28">
        <v>10215.773</v>
      </c>
      <c r="E20" s="28">
        <f t="shared" si="0"/>
        <v>3782.472999999999</v>
      </c>
      <c r="F20" s="47">
        <f t="shared" si="1"/>
        <v>139.35413597424565</v>
      </c>
      <c r="G20" s="48" t="s">
        <v>46</v>
      </c>
    </row>
    <row r="21" spans="1:7" s="2" customFormat="1" ht="19.5" customHeight="1">
      <c r="A21" s="40" t="s">
        <v>10</v>
      </c>
      <c r="B21" s="29">
        <f>B6+B7+B8+B9+B16+B17+B18+B19+B20</f>
        <v>5568969.8</v>
      </c>
      <c r="C21" s="29">
        <f>C6+C7+C8+C9+C16+C17+C18+C19+C20</f>
        <v>4473847.68</v>
      </c>
      <c r="D21" s="29">
        <f>D6+D7+D8+D9+D16+D17+D18+D19+D20</f>
        <v>4465473.648</v>
      </c>
      <c r="E21" s="29">
        <f t="shared" si="0"/>
        <v>-8374.031999999657</v>
      </c>
      <c r="F21" s="52">
        <f t="shared" si="1"/>
        <v>80.18491405717447</v>
      </c>
      <c r="G21" s="49">
        <f aca="true" t="shared" si="3" ref="G21:G33">D21/C21*100</f>
        <v>99.81282259480055</v>
      </c>
    </row>
    <row r="22" spans="1:7" s="2" customFormat="1" ht="16.5" customHeight="1">
      <c r="A22" s="41" t="s">
        <v>27</v>
      </c>
      <c r="B22" s="29">
        <f>SUM(B23:B32)</f>
        <v>877751.131</v>
      </c>
      <c r="C22" s="29">
        <f>SUM(C23:C32)</f>
        <v>764267.449</v>
      </c>
      <c r="D22" s="29">
        <f>SUM(D23:D32)</f>
        <v>742845.209</v>
      </c>
      <c r="E22" s="29">
        <f>D22-C22</f>
        <v>-21422.23999999999</v>
      </c>
      <c r="F22" s="52">
        <f t="shared" si="1"/>
        <v>84.63050433825074</v>
      </c>
      <c r="G22" s="49">
        <f t="shared" si="3"/>
        <v>97.19702310650156</v>
      </c>
    </row>
    <row r="23" spans="1:7" s="14" customFormat="1" ht="83.25" customHeight="1">
      <c r="A23" s="42" t="s">
        <v>24</v>
      </c>
      <c r="B23" s="65">
        <v>3947.3</v>
      </c>
      <c r="C23" s="65">
        <v>2960.4</v>
      </c>
      <c r="D23" s="28">
        <v>2960.4</v>
      </c>
      <c r="E23" s="28"/>
      <c r="F23" s="47">
        <f t="shared" si="1"/>
        <v>74.9980999670661</v>
      </c>
      <c r="G23" s="48">
        <f t="shared" si="3"/>
        <v>100</v>
      </c>
    </row>
    <row r="24" spans="1:7" s="14" customFormat="1" ht="31.5" customHeight="1">
      <c r="A24" s="42" t="s">
        <v>11</v>
      </c>
      <c r="B24" s="65">
        <v>704371.7</v>
      </c>
      <c r="C24" s="65">
        <v>595723.6</v>
      </c>
      <c r="D24" s="28">
        <v>595723.6</v>
      </c>
      <c r="E24" s="28"/>
      <c r="F24" s="47">
        <f t="shared" si="1"/>
        <v>84.57517529452134</v>
      </c>
      <c r="G24" s="48">
        <f t="shared" si="3"/>
        <v>100</v>
      </c>
    </row>
    <row r="25" spans="1:7" s="14" customFormat="1" ht="19.5" customHeight="1">
      <c r="A25" s="42" t="s">
        <v>40</v>
      </c>
      <c r="B25" s="65">
        <v>2634.66</v>
      </c>
      <c r="C25" s="65">
        <v>2634.66</v>
      </c>
      <c r="D25" s="28">
        <v>2634.66</v>
      </c>
      <c r="E25" s="28"/>
      <c r="F25" s="47">
        <f t="shared" si="1"/>
        <v>100</v>
      </c>
      <c r="G25" s="48">
        <f t="shared" si="3"/>
        <v>100</v>
      </c>
    </row>
    <row r="26" spans="1:7" s="14" customFormat="1" ht="263.25" customHeight="1">
      <c r="A26" s="63" t="s">
        <v>41</v>
      </c>
      <c r="B26" s="65">
        <v>11282.493</v>
      </c>
      <c r="C26" s="65">
        <v>11282.493</v>
      </c>
      <c r="D26" s="28">
        <v>11282.493</v>
      </c>
      <c r="E26" s="28"/>
      <c r="F26" s="47">
        <f>D26/B26*100</f>
        <v>100</v>
      </c>
      <c r="G26" s="48">
        <f t="shared" si="3"/>
        <v>100</v>
      </c>
    </row>
    <row r="27" spans="1:7" s="14" customFormat="1" ht="321" customHeight="1">
      <c r="A27" s="69" t="s">
        <v>43</v>
      </c>
      <c r="B27" s="27">
        <v>110865.916</v>
      </c>
      <c r="C27" s="27">
        <v>110865.916</v>
      </c>
      <c r="D27" s="56">
        <v>110865.916</v>
      </c>
      <c r="E27" s="56"/>
      <c r="F27" s="50">
        <f>D27/B27*100</f>
        <v>100</v>
      </c>
      <c r="G27" s="51">
        <f t="shared" si="3"/>
        <v>100</v>
      </c>
    </row>
    <row r="28" spans="1:7" s="14" customFormat="1" ht="52.5" customHeight="1">
      <c r="A28" s="42" t="s">
        <v>28</v>
      </c>
      <c r="B28" s="65">
        <v>12529.235</v>
      </c>
      <c r="C28" s="65">
        <v>10594.264</v>
      </c>
      <c r="D28" s="65">
        <v>10594.264</v>
      </c>
      <c r="E28" s="28"/>
      <c r="F28" s="47">
        <f t="shared" si="1"/>
        <v>84.55635160486653</v>
      </c>
      <c r="G28" s="48">
        <f t="shared" si="3"/>
        <v>100</v>
      </c>
    </row>
    <row r="29" spans="1:7" s="14" customFormat="1" ht="67.5" customHeight="1">
      <c r="A29" s="42" t="s">
        <v>34</v>
      </c>
      <c r="B29" s="65">
        <v>4129.047</v>
      </c>
      <c r="C29" s="65">
        <v>3440.93</v>
      </c>
      <c r="D29" s="65">
        <v>3440.93</v>
      </c>
      <c r="E29" s="28"/>
      <c r="F29" s="47">
        <f t="shared" si="1"/>
        <v>83.33472590648641</v>
      </c>
      <c r="G29" s="48">
        <f t="shared" si="3"/>
        <v>100</v>
      </c>
    </row>
    <row r="30" spans="1:7" s="14" customFormat="1" ht="20.25" customHeight="1">
      <c r="A30" s="42" t="s">
        <v>29</v>
      </c>
      <c r="B30" s="65">
        <v>7922.115</v>
      </c>
      <c r="C30" s="65">
        <v>6696.521</v>
      </c>
      <c r="D30" s="28">
        <v>5274.281</v>
      </c>
      <c r="E30" s="28">
        <f>D30-C30</f>
        <v>-1422.2399999999998</v>
      </c>
      <c r="F30" s="47">
        <f t="shared" si="1"/>
        <v>66.57667807144935</v>
      </c>
      <c r="G30" s="48">
        <f t="shared" si="3"/>
        <v>78.76150914780973</v>
      </c>
    </row>
    <row r="31" spans="1:7" s="14" customFormat="1" ht="83.25" customHeight="1">
      <c r="A31" s="57" t="s">
        <v>36</v>
      </c>
      <c r="B31" s="65">
        <v>68.665</v>
      </c>
      <c r="C31" s="65">
        <v>68.665</v>
      </c>
      <c r="D31" s="65">
        <v>68.665</v>
      </c>
      <c r="E31" s="28"/>
      <c r="F31" s="47">
        <f t="shared" si="1"/>
        <v>100</v>
      </c>
      <c r="G31" s="48">
        <f t="shared" si="3"/>
        <v>100</v>
      </c>
    </row>
    <row r="32" spans="1:7" s="14" customFormat="1" ht="67.5" customHeight="1">
      <c r="A32" s="57" t="s">
        <v>42</v>
      </c>
      <c r="B32" s="65">
        <v>20000</v>
      </c>
      <c r="C32" s="65">
        <v>20000</v>
      </c>
      <c r="D32" s="28"/>
      <c r="E32" s="28">
        <f>D32-C32</f>
        <v>-20000</v>
      </c>
      <c r="F32" s="47"/>
      <c r="G32" s="48"/>
    </row>
    <row r="33" spans="1:7" s="2" customFormat="1" ht="19.5" customHeight="1">
      <c r="A33" s="43" t="s">
        <v>12</v>
      </c>
      <c r="B33" s="29">
        <f>B21+B22</f>
        <v>6446720.931</v>
      </c>
      <c r="C33" s="29">
        <f>C21+C22</f>
        <v>5238115.129</v>
      </c>
      <c r="D33" s="67">
        <f>D21+D22</f>
        <v>5208318.857</v>
      </c>
      <c r="E33" s="29">
        <f>D33-C33</f>
        <v>-29796.27199999988</v>
      </c>
      <c r="F33" s="52">
        <f t="shared" si="1"/>
        <v>80.79020191420165</v>
      </c>
      <c r="G33" s="49">
        <f t="shared" si="3"/>
        <v>99.43116424007106</v>
      </c>
    </row>
    <row r="34" spans="1:7" ht="19.5" customHeight="1">
      <c r="A34" s="44" t="s">
        <v>13</v>
      </c>
      <c r="B34" s="28"/>
      <c r="C34" s="65"/>
      <c r="D34" s="28"/>
      <c r="E34" s="28"/>
      <c r="F34" s="52"/>
      <c r="G34" s="49"/>
    </row>
    <row r="35" spans="1:7" s="15" customFormat="1" ht="17.25" customHeight="1">
      <c r="A35" s="35" t="s">
        <v>6</v>
      </c>
      <c r="B35" s="28">
        <v>100</v>
      </c>
      <c r="C35" s="28">
        <v>80.1</v>
      </c>
      <c r="D35" s="65">
        <v>474.579</v>
      </c>
      <c r="E35" s="28">
        <f>D35-C35</f>
        <v>394.47900000000004</v>
      </c>
      <c r="F35" s="48" t="s">
        <v>56</v>
      </c>
      <c r="G35" s="48" t="s">
        <v>57</v>
      </c>
    </row>
    <row r="36" spans="1:7" s="15" customFormat="1" ht="63" customHeight="1">
      <c r="A36" s="45" t="s">
        <v>35</v>
      </c>
      <c r="B36" s="28"/>
      <c r="C36" s="28"/>
      <c r="D36" s="65">
        <v>75.655</v>
      </c>
      <c r="E36" s="28">
        <f>D36-C36</f>
        <v>75.655</v>
      </c>
      <c r="F36" s="47"/>
      <c r="G36" s="48"/>
    </row>
    <row r="37" spans="1:7" s="4" customFormat="1" ht="51" customHeight="1">
      <c r="A37" s="35" t="s">
        <v>31</v>
      </c>
      <c r="B37" s="27">
        <v>0.024</v>
      </c>
      <c r="C37" s="27"/>
      <c r="D37" s="27"/>
      <c r="E37" s="27"/>
      <c r="F37" s="47"/>
      <c r="G37" s="48"/>
    </row>
    <row r="38" spans="1:7" s="4" customFormat="1" ht="82.5" customHeight="1">
      <c r="A38" s="35" t="s">
        <v>32</v>
      </c>
      <c r="B38" s="27">
        <v>359.5</v>
      </c>
      <c r="C38" s="27">
        <v>269.7</v>
      </c>
      <c r="D38" s="27">
        <v>242.854</v>
      </c>
      <c r="E38" s="27">
        <f aca="true" t="shared" si="4" ref="E38:E45">D38-C38</f>
        <v>-26.845999999999975</v>
      </c>
      <c r="F38" s="50">
        <f>D38/B38*100</f>
        <v>67.55326842837275</v>
      </c>
      <c r="G38" s="51">
        <f>D38/C38*100</f>
        <v>90.04597701149426</v>
      </c>
    </row>
    <row r="39" spans="1:7" s="4" customFormat="1" ht="36" customHeight="1">
      <c r="A39" s="35" t="s">
        <v>37</v>
      </c>
      <c r="B39" s="27"/>
      <c r="C39" s="27"/>
      <c r="D39" s="27">
        <v>66.857</v>
      </c>
      <c r="E39" s="27">
        <f t="shared" si="4"/>
        <v>66.857</v>
      </c>
      <c r="F39" s="50"/>
      <c r="G39" s="51"/>
    </row>
    <row r="40" spans="1:7" s="4" customFormat="1" ht="26.25" customHeight="1">
      <c r="A40" s="55" t="s">
        <v>38</v>
      </c>
      <c r="B40" s="31"/>
      <c r="C40" s="31"/>
      <c r="D40" s="56">
        <v>118.92</v>
      </c>
      <c r="E40" s="56">
        <f t="shared" si="4"/>
        <v>118.92</v>
      </c>
      <c r="F40" s="50"/>
      <c r="G40" s="51"/>
    </row>
    <row r="41" spans="1:7" s="4" customFormat="1" ht="68.25" customHeight="1">
      <c r="A41" s="55" t="s">
        <v>39</v>
      </c>
      <c r="B41" s="31"/>
      <c r="C41" s="31"/>
      <c r="D41" s="27">
        <v>32.943</v>
      </c>
      <c r="E41" s="56">
        <f t="shared" si="4"/>
        <v>32.943</v>
      </c>
      <c r="F41" s="50"/>
      <c r="G41" s="51"/>
    </row>
    <row r="42" spans="1:7" s="2" customFormat="1" ht="17.25" customHeight="1">
      <c r="A42" s="46" t="s">
        <v>48</v>
      </c>
      <c r="B42" s="31">
        <f>SUM(B35:B41)</f>
        <v>459.524</v>
      </c>
      <c r="C42" s="31">
        <f>SUM(C35:C41)</f>
        <v>349.79999999999995</v>
      </c>
      <c r="D42" s="31">
        <f>SUM(D35:D41)</f>
        <v>1011.808</v>
      </c>
      <c r="E42" s="31">
        <f t="shared" si="4"/>
        <v>662.008</v>
      </c>
      <c r="F42" s="49" t="s">
        <v>58</v>
      </c>
      <c r="G42" s="49" t="s">
        <v>59</v>
      </c>
    </row>
    <row r="43" spans="1:7" s="2" customFormat="1" ht="17.25" customHeight="1">
      <c r="A43" s="41" t="s">
        <v>27</v>
      </c>
      <c r="B43" s="31">
        <f>B44</f>
        <v>389181.846</v>
      </c>
      <c r="C43" s="31">
        <f>C44</f>
        <v>389181.846</v>
      </c>
      <c r="D43" s="31">
        <f>D44</f>
        <v>139816.272</v>
      </c>
      <c r="E43" s="31">
        <f t="shared" si="4"/>
        <v>-249365.57400000002</v>
      </c>
      <c r="F43" s="53">
        <f>D43/B43*100</f>
        <v>35.925692176299506</v>
      </c>
      <c r="G43" s="54">
        <f>D43/C43*100</f>
        <v>35.925692176299506</v>
      </c>
    </row>
    <row r="44" spans="1:7" s="2" customFormat="1" ht="81.75" customHeight="1">
      <c r="A44" s="55" t="s">
        <v>45</v>
      </c>
      <c r="B44" s="27">
        <v>389181.846</v>
      </c>
      <c r="C44" s="27">
        <v>389181.846</v>
      </c>
      <c r="D44" s="68">
        <v>139816.272</v>
      </c>
      <c r="E44" s="56">
        <f t="shared" si="4"/>
        <v>-249365.57400000002</v>
      </c>
      <c r="F44" s="50">
        <f>D44/B44*100</f>
        <v>35.925692176299506</v>
      </c>
      <c r="G44" s="51">
        <f>D44/C44*100</f>
        <v>35.925692176299506</v>
      </c>
    </row>
    <row r="45" spans="1:7" s="2" customFormat="1" ht="22.5" customHeight="1">
      <c r="A45" s="46" t="s">
        <v>44</v>
      </c>
      <c r="B45" s="66">
        <f>B42+B43</f>
        <v>389641.37</v>
      </c>
      <c r="C45" s="66">
        <f>C42+C43</f>
        <v>389531.646</v>
      </c>
      <c r="D45" s="66">
        <f>D42+D43</f>
        <v>140828.08</v>
      </c>
      <c r="E45" s="31">
        <f t="shared" si="4"/>
        <v>-248703.56600000002</v>
      </c>
      <c r="F45" s="53">
        <f>D45/B45*100</f>
        <v>36.14299990783832</v>
      </c>
      <c r="G45" s="54">
        <f>D45/C45*100</f>
        <v>36.15318073541064</v>
      </c>
    </row>
    <row r="46" spans="1:7" s="60" customFormat="1" ht="19.5" customHeight="1">
      <c r="A46" s="59" t="s">
        <v>14</v>
      </c>
      <c r="B46" s="31">
        <f>B33+B45</f>
        <v>6836362.301</v>
      </c>
      <c r="C46" s="31">
        <f>C33+C45</f>
        <v>5627646.774999999</v>
      </c>
      <c r="D46" s="31">
        <f>D33+D45</f>
        <v>5349146.937</v>
      </c>
      <c r="E46" s="31">
        <f>E33+E45</f>
        <v>-278499.8379999999</v>
      </c>
      <c r="F46" s="53">
        <f t="shared" si="1"/>
        <v>78.24551569213271</v>
      </c>
      <c r="G46" s="54">
        <f>D46/C46*100</f>
        <v>95.05122035666498</v>
      </c>
    </row>
    <row r="47" spans="3:7" ht="14.25">
      <c r="C47" s="1"/>
      <c r="F47" s="61"/>
      <c r="G47" s="62"/>
    </row>
    <row r="48" spans="1:7" ht="14.25">
      <c r="A48" s="5"/>
      <c r="B48" s="58"/>
      <c r="C48" s="58"/>
      <c r="D48" s="58"/>
      <c r="F48" s="61"/>
      <c r="G48" s="62"/>
    </row>
    <row r="49" spans="2:4" ht="12.75">
      <c r="B49" s="16"/>
      <c r="C49" s="16"/>
      <c r="D49" s="16"/>
    </row>
    <row r="50" spans="2:7" ht="12.75">
      <c r="B50" s="16"/>
      <c r="C50" s="16"/>
      <c r="D50" s="16"/>
      <c r="E50" s="16"/>
      <c r="F50" s="16"/>
      <c r="G50" s="1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2023-11-01T10:27:20Z</cp:lastPrinted>
  <dcterms:created xsi:type="dcterms:W3CDTF">2004-07-02T06:40:36Z</dcterms:created>
  <dcterms:modified xsi:type="dcterms:W3CDTF">2023-11-02T09:47:11Z</dcterms:modified>
  <cp:category/>
  <cp:version/>
  <cp:contentType/>
  <cp:contentStatus/>
</cp:coreProperties>
</file>