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25" windowHeight="11025" activeTab="0"/>
  </bookViews>
  <sheets>
    <sheet name="Укр" sheetId="1" r:id="rId1"/>
    <sheet name="Лист1" sheetId="2" state="hidden" r:id="rId2"/>
  </sheets>
  <definedNames>
    <definedName name="_xlnm.Print_Area" localSheetId="0">'Укр'!$A$1:$G$51</definedName>
  </definedNames>
  <calcPr fullCalcOnLoad="1"/>
</workbook>
</file>

<file path=xl/sharedStrings.xml><?xml version="1.0" encoding="utf-8"?>
<sst xmlns="http://schemas.openxmlformats.org/spreadsheetml/2006/main" count="61" uniqueCount="60">
  <si>
    <t>Найменування показника</t>
  </si>
  <si>
    <t>Загальний фонд</t>
  </si>
  <si>
    <t>Податок та збір на доходи фізичних осіб</t>
  </si>
  <si>
    <t xml:space="preserve">        1) Податок на майно:</t>
  </si>
  <si>
    <t xml:space="preserve">    -  плата за землю</t>
  </si>
  <si>
    <t xml:space="preserve">    - транспортний податок</t>
  </si>
  <si>
    <t xml:space="preserve">     2) Туристичний збір</t>
  </si>
  <si>
    <t>Екологічний податок</t>
  </si>
  <si>
    <t>Адміністративні штрафи та інші санкції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</si>
  <si>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</si>
  <si>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</t>
  </si>
  <si>
    <t>Інші надходження</t>
  </si>
  <si>
    <t>ВСЬОГО податків і зборів</t>
  </si>
  <si>
    <t>Субвенції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</si>
  <si>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</si>
  <si>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</si>
  <si>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Всього доходів загального фонду</t>
  </si>
  <si>
    <t>Спеціальний фонд</t>
  </si>
  <si>
    <t>Надходження коштів пайової участі у розвитку інфраструктури населеного пункту</t>
  </si>
  <si>
    <t>Всього доходів спеціального фонду</t>
  </si>
  <si>
    <t>Всього доходів</t>
  </si>
  <si>
    <t>Всього надходжень</t>
  </si>
  <si>
    <t xml:space="preserve">Місцеві податки, в тому числі: </t>
  </si>
  <si>
    <t xml:space="preserve">    - податок на нерухоме майно, відмінне від земельної ділянки </t>
  </si>
  <si>
    <t>Повернення коштів, наданих для кредитування громадян на будівництво житла</t>
  </si>
  <si>
    <t>Податок на прибуток підприємств</t>
  </si>
  <si>
    <t>Відсоток            надходжень до річних показників, 
%</t>
  </si>
  <si>
    <t>Відсоток надходжень до плану звітного періоду, 
%</t>
  </si>
  <si>
    <t>Плата  за надання  адміністративних послуг</t>
  </si>
  <si>
    <t>Акцизний податок</t>
  </si>
  <si>
    <t>Інші субвенції з місцевого бюджету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</si>
  <si>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</si>
  <si>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</si>
  <si>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здійснення переданих видатків у сфері освіти за рахунок коштів освітньої субвенції</t>
  </si>
  <si>
    <t>Відсотки за користуванням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</t>
  </si>
  <si>
    <t>Затверджено      на рік з урахуванням змін, 
тис. грн.</t>
  </si>
  <si>
    <t xml:space="preserve">Кошти від відчуження майна, що належить Автономній Республіці Крим та майна, що перебуває в комунальній власності </t>
  </si>
  <si>
    <t>Кошти  від продажу землі</t>
  </si>
  <si>
    <t>Збір за забруднення навколишнього природного середовища</t>
  </si>
  <si>
    <t>Субвенція з місцевого бюджету за рахунок залишку коштів медичної субвенції, що утворився на початок бюджетного періоду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</si>
  <si>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</si>
  <si>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Відхилення (+/-) тис.грн</t>
  </si>
  <si>
    <t>Субвенція з місцевого бюджету за рахунок залишку коштів освітньої субвенції, що утворився на початок бюджетного періоду</t>
  </si>
  <si>
    <t>Грошові стягнення за шкоду, заподіяну порушенням законодавства про охорону  навколишнього природного середовища внаслідок господарської та іншої діяльності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</si>
  <si>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</si>
  <si>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Субвенція з державного бюджету місцевим бюджетам на здійснення заходів щодо соціально - економічного розвитку окремих територій</t>
  </si>
  <si>
    <t>в 1,7 р.б.</t>
  </si>
  <si>
    <t>Субвенція з місцевого бюджету на виплату грошової компенсації за належні для отримання жилі приміщення для сімей осіб, визначених абзацами 5 - 8 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</si>
  <si>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 xml:space="preserve"> 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 забезпеченні їх здійснення, перебуваючи безпосереденьо в районах та у період здійснення зазначених заходів,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19 - 20 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</si>
  <si>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 xml:space="preserve">     3) Єдиний податок</t>
  </si>
  <si>
    <t>План на           січень - вересень з урахуванням змін, 
тис. грн.</t>
  </si>
  <si>
    <t>в 2,1 р.б.</t>
  </si>
  <si>
    <t>Субвенція з місцевого бюджету на проведення виборів депутатів місцевих рад та сільських, селищних, міських голів за рахунок відповідної субвенції з державного бюджету</t>
  </si>
  <si>
    <t>в 2,9 р.б</t>
  </si>
  <si>
    <t>Щомісячна інформація про надходження до бюджету м. Миколаєва за  2020 рік
(без власних надходжень бюджетних установ)</t>
  </si>
  <si>
    <t>Надійшло           з 01 січня            по 01 жовтня,            тис. грн.</t>
  </si>
  <si>
    <t>в 1,9 р.б.</t>
  </si>
  <si>
    <t>в 2,2 р.б.</t>
  </si>
  <si>
    <t>Субвенція з місцевого бюджету на реалізацію проєктів з реконструкції, капітального ремонту приймальних відділень в опорних закладах охорони здоров'я у госпітальних округах за рахунок відповідної субвенції з державного бюджету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</si>
  <si>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виконавчої влади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</si>
</sst>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0.000"/>
    <numFmt numFmtId="168" formatCode="0.00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47">
    <font>
      <sz val="10"/>
      <name val="Arial Cyr"/>
      <family val="0"/>
    </font>
    <font>
      <sz val="11"/>
      <color indexed="8"/>
      <name val="Arial"/>
      <family val="2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8"/>
      <name val="Arial Cyr"/>
      <family val="0"/>
    </font>
    <font>
      <i/>
      <sz val="10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i/>
      <sz val="12"/>
      <color theme="1"/>
      <name val="Times New Roman"/>
      <family val="1"/>
    </font>
    <font>
      <i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Fill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167" fontId="0" fillId="0" borderId="0" xfId="0" applyNumberFormat="1" applyAlignment="1">
      <alignment/>
    </xf>
    <xf numFmtId="0" fontId="7" fillId="0" borderId="0" xfId="0" applyFont="1" applyAlignment="1">
      <alignment/>
    </xf>
    <xf numFmtId="168" fontId="8" fillId="0" borderId="0" xfId="0" applyNumberFormat="1" applyFont="1" applyFill="1" applyAlignment="1">
      <alignment/>
    </xf>
    <xf numFmtId="0" fontId="8" fillId="0" borderId="0" xfId="0" applyFont="1" applyAlignment="1">
      <alignment/>
    </xf>
    <xf numFmtId="166" fontId="8" fillId="0" borderId="0" xfId="0" applyNumberFormat="1" applyFont="1" applyAlignment="1">
      <alignment horizontal="right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167" fontId="8" fillId="0" borderId="10" xfId="0" applyNumberFormat="1" applyFont="1" applyFill="1" applyBorder="1" applyAlignment="1">
      <alignment horizontal="center" vertical="center" wrapText="1"/>
    </xf>
    <xf numFmtId="167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66" fontId="8" fillId="0" borderId="10" xfId="0" applyNumberFormat="1" applyFont="1" applyBorder="1" applyAlignment="1">
      <alignment horizontal="center" vertical="center" wrapText="1"/>
    </xf>
    <xf numFmtId="167" fontId="8" fillId="0" borderId="10" xfId="0" applyNumberFormat="1" applyFont="1" applyFill="1" applyBorder="1" applyAlignment="1">
      <alignment horizontal="right"/>
    </xf>
    <xf numFmtId="166" fontId="8" fillId="0" borderId="10" xfId="0" applyNumberFormat="1" applyFont="1" applyBorder="1" applyAlignment="1">
      <alignment horizontal="right"/>
    </xf>
    <xf numFmtId="167" fontId="7" fillId="0" borderId="10" xfId="0" applyNumberFormat="1" applyFont="1" applyFill="1" applyBorder="1" applyAlignment="1">
      <alignment/>
    </xf>
    <xf numFmtId="0" fontId="9" fillId="0" borderId="10" xfId="0" applyNumberFormat="1" applyFont="1" applyBorder="1" applyAlignment="1">
      <alignment vertical="top" wrapText="1"/>
    </xf>
    <xf numFmtId="167" fontId="9" fillId="0" borderId="10" xfId="0" applyNumberFormat="1" applyFont="1" applyFill="1" applyBorder="1" applyAlignment="1">
      <alignment/>
    </xf>
    <xf numFmtId="167" fontId="10" fillId="0" borderId="10" xfId="0" applyNumberFormat="1" applyFont="1" applyFill="1" applyBorder="1" applyAlignment="1">
      <alignment horizontal="right"/>
    </xf>
    <xf numFmtId="0" fontId="9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/>
    </xf>
    <xf numFmtId="0" fontId="6" fillId="0" borderId="10" xfId="0" applyFont="1" applyBorder="1" applyAlignment="1">
      <alignment vertical="top"/>
    </xf>
    <xf numFmtId="167" fontId="6" fillId="0" borderId="10" xfId="0" applyNumberFormat="1" applyFont="1" applyFill="1" applyBorder="1" applyAlignment="1">
      <alignment/>
    </xf>
    <xf numFmtId="167" fontId="11" fillId="0" borderId="10" xfId="0" applyNumberFormat="1" applyFont="1" applyFill="1" applyBorder="1" applyAlignment="1">
      <alignment horizontal="right"/>
    </xf>
    <xf numFmtId="167" fontId="6" fillId="0" borderId="10" xfId="0" applyNumberFormat="1" applyFont="1" applyFill="1" applyBorder="1" applyAlignment="1">
      <alignment horizontal="right"/>
    </xf>
    <xf numFmtId="167" fontId="7" fillId="0" borderId="10" xfId="0" applyNumberFormat="1" applyFont="1" applyBorder="1" applyAlignment="1">
      <alignment/>
    </xf>
    <xf numFmtId="0" fontId="7" fillId="0" borderId="0" xfId="0" applyFont="1" applyFill="1" applyAlignment="1">
      <alignment/>
    </xf>
    <xf numFmtId="167" fontId="8" fillId="0" borderId="0" xfId="0" applyNumberFormat="1" applyFont="1" applyAlignment="1">
      <alignment/>
    </xf>
    <xf numFmtId="0" fontId="7" fillId="0" borderId="10" xfId="0" applyFont="1" applyBorder="1" applyAlignment="1">
      <alignment horizontal="center" vertical="center" wrapText="1"/>
    </xf>
    <xf numFmtId="166" fontId="8" fillId="0" borderId="10" xfId="0" applyNumberFormat="1" applyFont="1" applyFill="1" applyBorder="1" applyAlignment="1">
      <alignment horizontal="center" vertical="top" wrapText="1"/>
    </xf>
    <xf numFmtId="168" fontId="8" fillId="0" borderId="10" xfId="0" applyNumberFormat="1" applyFont="1" applyFill="1" applyBorder="1" applyAlignment="1">
      <alignment horizontal="center" vertical="top" wrapText="1"/>
    </xf>
    <xf numFmtId="167" fontId="7" fillId="0" borderId="10" xfId="0" applyNumberFormat="1" applyFont="1" applyBorder="1" applyAlignment="1">
      <alignment horizontal="center" vertical="top" wrapText="1"/>
    </xf>
    <xf numFmtId="166" fontId="7" fillId="0" borderId="10" xfId="0" applyNumberFormat="1" applyFont="1" applyBorder="1" applyAlignment="1">
      <alignment horizontal="center" vertical="top" wrapText="1"/>
    </xf>
    <xf numFmtId="166" fontId="8" fillId="0" borderId="10" xfId="0" applyNumberFormat="1" applyFont="1" applyBorder="1" applyAlignment="1">
      <alignment horizontal="center" vertical="top" wrapText="1"/>
    </xf>
    <xf numFmtId="0" fontId="8" fillId="0" borderId="10" xfId="0" applyFont="1" applyFill="1" applyBorder="1" applyAlignment="1">
      <alignment/>
    </xf>
    <xf numFmtId="0" fontId="10" fillId="0" borderId="10" xfId="0" applyFont="1" applyBorder="1" applyAlignment="1">
      <alignment horizontal="left" vertical="top" wrapText="1"/>
    </xf>
    <xf numFmtId="0" fontId="6" fillId="0" borderId="10" xfId="0" applyFont="1" applyFill="1" applyBorder="1" applyAlignment="1">
      <alignment vertical="top" wrapText="1"/>
    </xf>
    <xf numFmtId="166" fontId="11" fillId="0" borderId="10" xfId="0" applyNumberFormat="1" applyFont="1" applyBorder="1" applyAlignment="1">
      <alignment horizontal="right"/>
    </xf>
    <xf numFmtId="0" fontId="7" fillId="0" borderId="10" xfId="0" applyFont="1" applyFill="1" applyBorder="1" applyAlignment="1">
      <alignment vertical="top" wrapText="1"/>
    </xf>
    <xf numFmtId="0" fontId="6" fillId="0" borderId="10" xfId="0" applyFont="1" applyBorder="1" applyAlignment="1">
      <alignment wrapText="1"/>
    </xf>
    <xf numFmtId="0" fontId="45" fillId="0" borderId="10" xfId="0" applyFont="1" applyBorder="1" applyAlignment="1">
      <alignment vertical="top" wrapText="1"/>
    </xf>
    <xf numFmtId="49" fontId="45" fillId="0" borderId="10" xfId="0" applyNumberFormat="1" applyFont="1" applyFill="1" applyBorder="1" applyAlignment="1">
      <alignment horizontal="left" vertical="top" wrapText="1"/>
    </xf>
    <xf numFmtId="166" fontId="7" fillId="0" borderId="10" xfId="0" applyNumberFormat="1" applyFont="1" applyFill="1" applyBorder="1" applyAlignment="1">
      <alignment horizontal="right"/>
    </xf>
    <xf numFmtId="166" fontId="6" fillId="0" borderId="10" xfId="0" applyNumberFormat="1" applyFont="1" applyFill="1" applyBorder="1" applyAlignment="1">
      <alignment horizontal="right"/>
    </xf>
    <xf numFmtId="166" fontId="11" fillId="0" borderId="10" xfId="0" applyNumberFormat="1" applyFont="1" applyFill="1" applyBorder="1" applyAlignment="1">
      <alignment horizontal="right"/>
    </xf>
    <xf numFmtId="0" fontId="6" fillId="0" borderId="10" xfId="0" applyFont="1" applyBorder="1" applyAlignment="1">
      <alignment/>
    </xf>
    <xf numFmtId="0" fontId="0" fillId="0" borderId="0" xfId="0" applyFont="1" applyFill="1" applyAlignment="1">
      <alignment/>
    </xf>
    <xf numFmtId="166" fontId="11" fillId="33" borderId="10" xfId="0" applyNumberFormat="1" applyFont="1" applyFill="1" applyBorder="1" applyAlignment="1">
      <alignment horizontal="right"/>
    </xf>
    <xf numFmtId="0" fontId="46" fillId="0" borderId="10" xfId="0" applyFont="1" applyBorder="1" applyAlignment="1">
      <alignment vertical="top" wrapText="1"/>
    </xf>
    <xf numFmtId="0" fontId="8" fillId="0" borderId="10" xfId="0" applyFont="1" applyFill="1" applyBorder="1" applyAlignment="1">
      <alignment horizontal="left" wrapText="1"/>
    </xf>
    <xf numFmtId="0" fontId="3" fillId="0" borderId="0" xfId="0" applyFont="1" applyFill="1" applyAlignment="1">
      <alignment/>
    </xf>
    <xf numFmtId="166" fontId="8" fillId="0" borderId="10" xfId="0" applyNumberFormat="1" applyFont="1" applyFill="1" applyBorder="1" applyAlignment="1">
      <alignment horizontal="right"/>
    </xf>
    <xf numFmtId="167" fontId="8" fillId="0" borderId="10" xfId="0" applyNumberFormat="1" applyFont="1" applyFill="1" applyBorder="1" applyAlignment="1">
      <alignment/>
    </xf>
    <xf numFmtId="167" fontId="45" fillId="0" borderId="10" xfId="0" applyNumberFormat="1" applyFont="1" applyFill="1" applyBorder="1" applyAlignment="1">
      <alignment horizontal="right" wrapText="1"/>
    </xf>
    <xf numFmtId="167" fontId="9" fillId="0" borderId="10" xfId="0" applyNumberFormat="1" applyFont="1" applyFill="1" applyBorder="1" applyAlignment="1">
      <alignment horizontal="right"/>
    </xf>
    <xf numFmtId="167" fontId="9" fillId="0" borderId="10" xfId="0" applyNumberFormat="1" applyFont="1" applyBorder="1" applyAlignment="1">
      <alignment/>
    </xf>
    <xf numFmtId="166" fontId="7" fillId="0" borderId="10" xfId="0" applyNumberFormat="1" applyFont="1" applyFill="1" applyBorder="1" applyAlignment="1">
      <alignment/>
    </xf>
    <xf numFmtId="166" fontId="6" fillId="0" borderId="10" xfId="0" applyNumberFormat="1" applyFont="1" applyFill="1" applyBorder="1" applyAlignment="1">
      <alignment/>
    </xf>
    <xf numFmtId="166" fontId="8" fillId="0" borderId="10" xfId="0" applyNumberFormat="1" applyFont="1" applyBorder="1" applyAlignment="1">
      <alignment/>
    </xf>
    <xf numFmtId="166" fontId="11" fillId="33" borderId="10" xfId="0" applyNumberFormat="1" applyFont="1" applyFill="1" applyBorder="1" applyAlignment="1">
      <alignment/>
    </xf>
    <xf numFmtId="0" fontId="6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zoomScale="106" zoomScaleNormal="106" zoomScaleSheetLayoutView="100" zoomScalePageLayoutView="0" workbookViewId="0" topLeftCell="A1">
      <selection activeCell="A1" sqref="A1:G1"/>
    </sheetView>
  </sheetViews>
  <sheetFormatPr defaultColWidth="9.00390625" defaultRowHeight="12.75"/>
  <cols>
    <col min="1" max="1" width="59.375" style="0" customWidth="1"/>
    <col min="2" max="2" width="13.625" style="1" customWidth="1"/>
    <col min="3" max="3" width="14.375" style="0" customWidth="1"/>
    <col min="4" max="4" width="13.625" style="8" customWidth="1"/>
    <col min="5" max="5" width="13.375" style="8" customWidth="1"/>
    <col min="6" max="6" width="11.625" style="0" customWidth="1"/>
    <col min="7" max="7" width="12.625" style="0" customWidth="1"/>
  </cols>
  <sheetData>
    <row r="1" spans="1:7" ht="32.25" customHeight="1">
      <c r="A1" s="67" t="s">
        <v>54</v>
      </c>
      <c r="B1" s="67"/>
      <c r="C1" s="67"/>
      <c r="D1" s="67"/>
      <c r="E1" s="67"/>
      <c r="F1" s="67"/>
      <c r="G1" s="67"/>
    </row>
    <row r="2" spans="1:7" ht="12.75" customHeight="1">
      <c r="A2" s="9"/>
      <c r="B2" s="33"/>
      <c r="C2" s="10"/>
      <c r="D2" s="34"/>
      <c r="E2" s="34"/>
      <c r="F2" s="11"/>
      <c r="G2" s="12"/>
    </row>
    <row r="3" spans="1:7" ht="93" customHeight="1">
      <c r="A3" s="35" t="s">
        <v>0</v>
      </c>
      <c r="B3" s="36" t="s">
        <v>35</v>
      </c>
      <c r="C3" s="37" t="s">
        <v>50</v>
      </c>
      <c r="D3" s="38" t="s">
        <v>55</v>
      </c>
      <c r="E3" s="38" t="s">
        <v>41</v>
      </c>
      <c r="F3" s="39" t="s">
        <v>26</v>
      </c>
      <c r="G3" s="40" t="s">
        <v>27</v>
      </c>
    </row>
    <row r="4" spans="1:7" ht="49.5" customHeight="1" hidden="1">
      <c r="A4" s="35"/>
      <c r="B4" s="36"/>
      <c r="C4" s="37"/>
      <c r="D4" s="38"/>
      <c r="E4" s="38"/>
      <c r="F4" s="39"/>
      <c r="G4" s="40"/>
    </row>
    <row r="5" spans="1:7" ht="16.5" customHeight="1">
      <c r="A5" s="13" t="s">
        <v>1</v>
      </c>
      <c r="B5" s="14"/>
      <c r="C5" s="15"/>
      <c r="D5" s="16"/>
      <c r="E5" s="16"/>
      <c r="F5" s="17"/>
      <c r="G5" s="18"/>
    </row>
    <row r="6" spans="1:7" ht="15.75">
      <c r="A6" s="41" t="s">
        <v>2</v>
      </c>
      <c r="B6" s="59">
        <v>2177943.1</v>
      </c>
      <c r="C6" s="59">
        <v>1571119.7</v>
      </c>
      <c r="D6" s="21">
        <v>1474883.096</v>
      </c>
      <c r="E6" s="21">
        <f>D6-C6</f>
        <v>-96236.60400000005</v>
      </c>
      <c r="F6" s="63">
        <f>D6/B6*100</f>
        <v>67.71908301920284</v>
      </c>
      <c r="G6" s="20">
        <f>D6/C6*100</f>
        <v>93.87464850704882</v>
      </c>
    </row>
    <row r="7" spans="1:7" ht="15.75">
      <c r="A7" s="27" t="s">
        <v>25</v>
      </c>
      <c r="B7" s="21">
        <v>950</v>
      </c>
      <c r="C7" s="19">
        <v>882.7</v>
      </c>
      <c r="D7" s="21">
        <v>1644.781</v>
      </c>
      <c r="E7" s="21">
        <f aca="true" t="shared" si="0" ref="E7:E50">D7-C7</f>
        <v>762.0809999999999</v>
      </c>
      <c r="F7" s="49" t="s">
        <v>46</v>
      </c>
      <c r="G7" s="49" t="s">
        <v>56</v>
      </c>
    </row>
    <row r="8" spans="1:7" ht="15.75">
      <c r="A8" s="26" t="s">
        <v>29</v>
      </c>
      <c r="B8" s="21">
        <v>209000</v>
      </c>
      <c r="C8" s="21">
        <v>153080.4</v>
      </c>
      <c r="D8" s="21">
        <v>162465.738</v>
      </c>
      <c r="E8" s="21">
        <f t="shared" si="0"/>
        <v>9385.338000000018</v>
      </c>
      <c r="F8" s="63">
        <f aca="true" t="shared" si="1" ref="F8:F51">D8/B8*100</f>
        <v>77.7348028708134</v>
      </c>
      <c r="G8" s="20">
        <f>D8/C8*100</f>
        <v>106.13098607006515</v>
      </c>
    </row>
    <row r="9" spans="1:7" ht="15.75">
      <c r="A9" s="27" t="s">
        <v>22</v>
      </c>
      <c r="B9" s="21">
        <f>B10+B14+B15</f>
        <v>784830</v>
      </c>
      <c r="C9" s="21">
        <f>C10+C14+C15</f>
        <v>580347.9</v>
      </c>
      <c r="D9" s="21">
        <f>D10+D14+D15</f>
        <v>571740.3200000001</v>
      </c>
      <c r="E9" s="21">
        <f t="shared" si="0"/>
        <v>-8607.579999999958</v>
      </c>
      <c r="F9" s="63">
        <f t="shared" si="1"/>
        <v>72.84893798657035</v>
      </c>
      <c r="G9" s="20">
        <f aca="true" t="shared" si="2" ref="G9:G48">D9/C9*100</f>
        <v>98.51682413255911</v>
      </c>
    </row>
    <row r="10" spans="1:7" s="3" customFormat="1" ht="15.75">
      <c r="A10" s="22" t="s">
        <v>3</v>
      </c>
      <c r="B10" s="23">
        <f>SUM(B11:B13)</f>
        <v>357130</v>
      </c>
      <c r="C10" s="24">
        <f>SUM(C11:C13)</f>
        <v>269310.4</v>
      </c>
      <c r="D10" s="24">
        <f>SUM(D11:D13)</f>
        <v>267607.695</v>
      </c>
      <c r="E10" s="21">
        <f t="shared" si="0"/>
        <v>-1702.7050000000163</v>
      </c>
      <c r="F10" s="63">
        <f t="shared" si="1"/>
        <v>74.93285218267857</v>
      </c>
      <c r="G10" s="20">
        <f t="shared" si="2"/>
        <v>99.36775371467273</v>
      </c>
    </row>
    <row r="11" spans="1:7" s="3" customFormat="1" ht="31.5">
      <c r="A11" s="22" t="s">
        <v>23</v>
      </c>
      <c r="B11" s="23">
        <v>40630</v>
      </c>
      <c r="C11" s="23">
        <v>30807.5</v>
      </c>
      <c r="D11" s="23">
        <v>32254.07</v>
      </c>
      <c r="E11" s="21">
        <f t="shared" si="0"/>
        <v>1446.5699999999997</v>
      </c>
      <c r="F11" s="63">
        <f t="shared" si="1"/>
        <v>79.38486340142752</v>
      </c>
      <c r="G11" s="20">
        <f t="shared" si="2"/>
        <v>104.69551245638237</v>
      </c>
    </row>
    <row r="12" spans="1:7" s="3" customFormat="1" ht="15.75">
      <c r="A12" s="22" t="s">
        <v>4</v>
      </c>
      <c r="B12" s="23">
        <v>313400</v>
      </c>
      <c r="C12" s="23">
        <v>236098</v>
      </c>
      <c r="D12" s="21">
        <v>233454.877</v>
      </c>
      <c r="E12" s="21">
        <f t="shared" si="0"/>
        <v>-2643.1229999999923</v>
      </c>
      <c r="F12" s="63">
        <f>D12/B12*100</f>
        <v>74.49102648372687</v>
      </c>
      <c r="G12" s="20">
        <f t="shared" si="2"/>
        <v>98.88049750527324</v>
      </c>
    </row>
    <row r="13" spans="1:7" s="3" customFormat="1" ht="15.75">
      <c r="A13" s="22" t="s">
        <v>5</v>
      </c>
      <c r="B13" s="23">
        <v>3100</v>
      </c>
      <c r="C13" s="23">
        <v>2404.9</v>
      </c>
      <c r="D13" s="21">
        <v>1898.748</v>
      </c>
      <c r="E13" s="21">
        <f t="shared" si="0"/>
        <v>-506.15200000000004</v>
      </c>
      <c r="F13" s="63">
        <f t="shared" si="1"/>
        <v>61.24993548387096</v>
      </c>
      <c r="G13" s="20">
        <f t="shared" si="2"/>
        <v>78.95330367167034</v>
      </c>
    </row>
    <row r="14" spans="1:7" s="3" customFormat="1" ht="15.75">
      <c r="A14" s="25" t="s">
        <v>6</v>
      </c>
      <c r="B14" s="23">
        <v>1650</v>
      </c>
      <c r="C14" s="23">
        <v>1177.8</v>
      </c>
      <c r="D14" s="23">
        <v>1199.857</v>
      </c>
      <c r="E14" s="21">
        <f t="shared" si="0"/>
        <v>22.057000000000016</v>
      </c>
      <c r="F14" s="63">
        <f t="shared" si="1"/>
        <v>72.71860606060606</v>
      </c>
      <c r="G14" s="20">
        <f t="shared" si="2"/>
        <v>101.87272881643743</v>
      </c>
    </row>
    <row r="15" spans="1:7" s="3" customFormat="1" ht="18" customHeight="1">
      <c r="A15" s="25" t="s">
        <v>49</v>
      </c>
      <c r="B15" s="23">
        <v>426050</v>
      </c>
      <c r="C15" s="23">
        <v>309859.7</v>
      </c>
      <c r="D15" s="23">
        <v>302932.768</v>
      </c>
      <c r="E15" s="21">
        <f t="shared" si="0"/>
        <v>-6926.93200000003</v>
      </c>
      <c r="F15" s="63">
        <f t="shared" si="1"/>
        <v>71.10263302429291</v>
      </c>
      <c r="G15" s="20">
        <f t="shared" si="2"/>
        <v>97.7644940597309</v>
      </c>
    </row>
    <row r="16" spans="1:7" ht="15.75">
      <c r="A16" s="26" t="s">
        <v>8</v>
      </c>
      <c r="B16" s="21">
        <v>450</v>
      </c>
      <c r="C16" s="21">
        <v>333.3</v>
      </c>
      <c r="D16" s="59">
        <v>973.047</v>
      </c>
      <c r="E16" s="21">
        <f t="shared" si="0"/>
        <v>639.7470000000001</v>
      </c>
      <c r="F16" s="49" t="s">
        <v>57</v>
      </c>
      <c r="G16" s="20" t="s">
        <v>53</v>
      </c>
    </row>
    <row r="17" spans="1:7" ht="15.75">
      <c r="A17" s="26" t="s">
        <v>28</v>
      </c>
      <c r="B17" s="21">
        <v>25140</v>
      </c>
      <c r="C17" s="21">
        <v>18731.1</v>
      </c>
      <c r="D17" s="21">
        <v>12432.377</v>
      </c>
      <c r="E17" s="21">
        <f t="shared" si="0"/>
        <v>-6298.722999999998</v>
      </c>
      <c r="F17" s="63">
        <f t="shared" si="1"/>
        <v>49.452573587907715</v>
      </c>
      <c r="G17" s="20">
        <f t="shared" si="2"/>
        <v>66.37291456454774</v>
      </c>
    </row>
    <row r="18" spans="1:7" ht="49.5" customHeight="1">
      <c r="A18" s="26" t="s">
        <v>9</v>
      </c>
      <c r="B18" s="21">
        <v>11000</v>
      </c>
      <c r="C18" s="21">
        <v>8164.1</v>
      </c>
      <c r="D18" s="21">
        <v>7495.983</v>
      </c>
      <c r="E18" s="21">
        <f t="shared" si="0"/>
        <v>-668.1170000000002</v>
      </c>
      <c r="F18" s="63">
        <f t="shared" si="1"/>
        <v>68.14529999999999</v>
      </c>
      <c r="G18" s="20">
        <f t="shared" si="2"/>
        <v>91.8164035227398</v>
      </c>
    </row>
    <row r="19" spans="1:7" ht="15.75">
      <c r="A19" s="26" t="s">
        <v>10</v>
      </c>
      <c r="B19" s="21">
        <v>540</v>
      </c>
      <c r="C19" s="21">
        <v>393.6</v>
      </c>
      <c r="D19" s="21">
        <v>416.338</v>
      </c>
      <c r="E19" s="21">
        <f t="shared" si="0"/>
        <v>22.738</v>
      </c>
      <c r="F19" s="63">
        <f t="shared" si="1"/>
        <v>77.09962962962963</v>
      </c>
      <c r="G19" s="20">
        <f t="shared" si="2"/>
        <v>105.77693089430895</v>
      </c>
    </row>
    <row r="20" spans="1:7" ht="15.75">
      <c r="A20" s="27" t="s">
        <v>11</v>
      </c>
      <c r="B20" s="21">
        <v>9647</v>
      </c>
      <c r="C20" s="59">
        <v>6575.55</v>
      </c>
      <c r="D20" s="59">
        <v>7415.286</v>
      </c>
      <c r="E20" s="21">
        <f t="shared" si="0"/>
        <v>839.7359999999999</v>
      </c>
      <c r="F20" s="63">
        <f t="shared" si="1"/>
        <v>76.86623820876957</v>
      </c>
      <c r="G20" s="20">
        <f>D20/C20*100</f>
        <v>112.77058192850788</v>
      </c>
    </row>
    <row r="21" spans="1:7" s="2" customFormat="1" ht="15.75">
      <c r="A21" s="28" t="s">
        <v>12</v>
      </c>
      <c r="B21" s="29">
        <f>B6+B7+B8+B9+B16+B17+B18+B19+B20</f>
        <v>3219500.1</v>
      </c>
      <c r="C21" s="29">
        <f>C6+C7+C8+C9+C16+C17+C18+C19+C20</f>
        <v>2339628.3499999996</v>
      </c>
      <c r="D21" s="29">
        <f>D6+D7+D8+D9+D16+D17+D18+D19+D20</f>
        <v>2239466.965999999</v>
      </c>
      <c r="E21" s="29">
        <f t="shared" si="0"/>
        <v>-100161.38400000054</v>
      </c>
      <c r="F21" s="64">
        <f t="shared" si="1"/>
        <v>69.55946253892023</v>
      </c>
      <c r="G21" s="51">
        <f t="shared" si="2"/>
        <v>95.71891903258907</v>
      </c>
    </row>
    <row r="22" spans="1:7" ht="16.5" customHeight="1">
      <c r="A22" s="27" t="s">
        <v>13</v>
      </c>
      <c r="B22" s="21">
        <f>SUM(B23:B37)</f>
        <v>814580.6020000001</v>
      </c>
      <c r="C22" s="21">
        <f>SUM(C23:C37)</f>
        <v>631333.7190000002</v>
      </c>
      <c r="D22" s="21">
        <f>SUM(D23:D37)</f>
        <v>616735.5970000001</v>
      </c>
      <c r="E22" s="21">
        <f t="shared" si="0"/>
        <v>-14598.12200000009</v>
      </c>
      <c r="F22" s="63">
        <f t="shared" si="1"/>
        <v>75.7120407097541</v>
      </c>
      <c r="G22" s="20">
        <f t="shared" si="2"/>
        <v>97.68773288030255</v>
      </c>
    </row>
    <row r="23" spans="1:7" ht="31.5" customHeight="1">
      <c r="A23" s="42" t="s">
        <v>14</v>
      </c>
      <c r="B23" s="23">
        <v>600233.5</v>
      </c>
      <c r="C23" s="23">
        <v>442721.5</v>
      </c>
      <c r="D23" s="23">
        <v>442721.5</v>
      </c>
      <c r="E23" s="21">
        <f t="shared" si="0"/>
        <v>0</v>
      </c>
      <c r="F23" s="63">
        <f t="shared" si="1"/>
        <v>73.75821242899639</v>
      </c>
      <c r="G23" s="65">
        <f t="shared" si="2"/>
        <v>100</v>
      </c>
    </row>
    <row r="24" spans="1:7" ht="31.5" customHeight="1">
      <c r="A24" s="42" t="s">
        <v>15</v>
      </c>
      <c r="B24" s="23">
        <v>96820.4</v>
      </c>
      <c r="C24" s="23">
        <v>96820.4</v>
      </c>
      <c r="D24" s="62">
        <v>96820.4</v>
      </c>
      <c r="E24" s="21">
        <f t="shared" si="0"/>
        <v>0</v>
      </c>
      <c r="F24" s="63">
        <f t="shared" si="1"/>
        <v>100</v>
      </c>
      <c r="G24" s="65">
        <f t="shared" si="2"/>
        <v>100</v>
      </c>
    </row>
    <row r="25" spans="1:7" ht="49.5" customHeight="1">
      <c r="A25" s="42" t="s">
        <v>45</v>
      </c>
      <c r="B25" s="23">
        <v>23106.145</v>
      </c>
      <c r="C25" s="23">
        <v>12232.665</v>
      </c>
      <c r="D25" s="62">
        <v>12232.665</v>
      </c>
      <c r="E25" s="21">
        <f t="shared" si="0"/>
        <v>0</v>
      </c>
      <c r="F25" s="63">
        <f>D25/B25*100</f>
        <v>52.94117647058824</v>
      </c>
      <c r="G25" s="65">
        <f>D25/C25*100</f>
        <v>100</v>
      </c>
    </row>
    <row r="26" spans="1:7" ht="249" customHeight="1">
      <c r="A26" s="42" t="s">
        <v>47</v>
      </c>
      <c r="B26" s="23">
        <v>2709.66</v>
      </c>
      <c r="C26" s="23">
        <v>2709.66</v>
      </c>
      <c r="D26" s="23">
        <v>2709.66</v>
      </c>
      <c r="E26" s="21">
        <f t="shared" si="0"/>
        <v>0</v>
      </c>
      <c r="F26" s="63">
        <f>D26/B26*100</f>
        <v>100</v>
      </c>
      <c r="G26" s="65">
        <f>D26/C26*100</f>
        <v>100</v>
      </c>
    </row>
    <row r="27" spans="1:7" ht="294.75" customHeight="1">
      <c r="A27" s="42" t="s">
        <v>48</v>
      </c>
      <c r="B27" s="23">
        <v>8212.404</v>
      </c>
      <c r="C27" s="23">
        <v>8212.404</v>
      </c>
      <c r="D27" s="23">
        <v>8212.404</v>
      </c>
      <c r="E27" s="21">
        <f t="shared" si="0"/>
        <v>0</v>
      </c>
      <c r="F27" s="63">
        <f>D27/B27*100</f>
        <v>100</v>
      </c>
      <c r="G27" s="65">
        <f>D27/C27*100</f>
        <v>100</v>
      </c>
    </row>
    <row r="28" spans="1:7" ht="47.25" customHeight="1">
      <c r="A28" s="47" t="s">
        <v>33</v>
      </c>
      <c r="B28" s="60">
        <v>6535.683</v>
      </c>
      <c r="C28" s="60">
        <v>5294.365</v>
      </c>
      <c r="D28" s="62">
        <v>5294.365</v>
      </c>
      <c r="E28" s="21">
        <f t="shared" si="0"/>
        <v>0</v>
      </c>
      <c r="F28" s="63">
        <f t="shared" si="1"/>
        <v>81.00706536715442</v>
      </c>
      <c r="G28" s="65">
        <f t="shared" si="2"/>
        <v>100</v>
      </c>
    </row>
    <row r="29" spans="1:7" ht="50.25" customHeight="1">
      <c r="A29" s="47" t="s">
        <v>42</v>
      </c>
      <c r="B29" s="60">
        <v>2800</v>
      </c>
      <c r="C29" s="60">
        <v>2800</v>
      </c>
      <c r="D29" s="62">
        <v>2800</v>
      </c>
      <c r="E29" s="21">
        <f t="shared" si="0"/>
        <v>0</v>
      </c>
      <c r="F29" s="63">
        <f t="shared" si="1"/>
        <v>100</v>
      </c>
      <c r="G29" s="65">
        <f t="shared" si="2"/>
        <v>100</v>
      </c>
    </row>
    <row r="30" spans="1:7" ht="49.5" customHeight="1">
      <c r="A30" s="47" t="s">
        <v>32</v>
      </c>
      <c r="B30" s="60">
        <v>1791.576</v>
      </c>
      <c r="C30" s="60">
        <v>1791.576</v>
      </c>
      <c r="D30" s="62">
        <v>1791.576</v>
      </c>
      <c r="E30" s="21">
        <f t="shared" si="0"/>
        <v>0</v>
      </c>
      <c r="F30" s="63">
        <f t="shared" si="1"/>
        <v>100</v>
      </c>
      <c r="G30" s="20">
        <f t="shared" si="2"/>
        <v>100</v>
      </c>
    </row>
    <row r="31" spans="1:7" ht="62.25" customHeight="1">
      <c r="A31" s="47" t="s">
        <v>44</v>
      </c>
      <c r="B31" s="60">
        <v>6037.595</v>
      </c>
      <c r="C31" s="60">
        <v>5171.346</v>
      </c>
      <c r="D31" s="62">
        <v>5171.346</v>
      </c>
      <c r="E31" s="21">
        <f t="shared" si="0"/>
        <v>0</v>
      </c>
      <c r="F31" s="63">
        <f t="shared" si="1"/>
        <v>85.65241623527248</v>
      </c>
      <c r="G31" s="20">
        <f t="shared" si="2"/>
        <v>100</v>
      </c>
    </row>
    <row r="32" spans="1:7" ht="47.25" customHeight="1">
      <c r="A32" s="47" t="s">
        <v>31</v>
      </c>
      <c r="B32" s="61">
        <v>11438</v>
      </c>
      <c r="C32" s="61">
        <v>11438</v>
      </c>
      <c r="D32" s="62">
        <v>11437.743</v>
      </c>
      <c r="E32" s="21">
        <f t="shared" si="0"/>
        <v>-0.2569999999996071</v>
      </c>
      <c r="F32" s="63">
        <f t="shared" si="1"/>
        <v>99.99775310368946</v>
      </c>
      <c r="G32" s="20">
        <f t="shared" si="2"/>
        <v>99.99775310368946</v>
      </c>
    </row>
    <row r="33" spans="1:7" ht="47.25" customHeight="1">
      <c r="A33" s="47" t="s">
        <v>39</v>
      </c>
      <c r="B33" s="61">
        <v>425.767</v>
      </c>
      <c r="C33" s="61">
        <v>425.767</v>
      </c>
      <c r="D33" s="62">
        <v>425.767</v>
      </c>
      <c r="E33" s="21">
        <f t="shared" si="0"/>
        <v>0</v>
      </c>
      <c r="F33" s="63">
        <f t="shared" si="1"/>
        <v>100</v>
      </c>
      <c r="G33" s="20">
        <f t="shared" si="2"/>
        <v>100</v>
      </c>
    </row>
    <row r="34" spans="1:7" ht="47.25" customHeight="1">
      <c r="A34" s="47" t="s">
        <v>52</v>
      </c>
      <c r="B34" s="61">
        <v>11605.982</v>
      </c>
      <c r="C34" s="61">
        <v>1837.577</v>
      </c>
      <c r="D34" s="62">
        <v>1837.577</v>
      </c>
      <c r="E34" s="21">
        <f t="shared" si="0"/>
        <v>0</v>
      </c>
      <c r="F34" s="63">
        <f t="shared" si="1"/>
        <v>15.833016111863692</v>
      </c>
      <c r="G34" s="20">
        <f t="shared" si="2"/>
        <v>100</v>
      </c>
    </row>
    <row r="35" spans="1:7" s="2" customFormat="1" ht="16.5" customHeight="1">
      <c r="A35" s="48" t="s">
        <v>30</v>
      </c>
      <c r="B35" s="61">
        <v>15416.935</v>
      </c>
      <c r="C35" s="61">
        <v>13649.704</v>
      </c>
      <c r="D35" s="62">
        <v>12988.494</v>
      </c>
      <c r="E35" s="21">
        <f t="shared" si="0"/>
        <v>-661.2099999999991</v>
      </c>
      <c r="F35" s="63">
        <f>D35/B35*100</f>
        <v>84.24822443630981</v>
      </c>
      <c r="G35" s="20">
        <f t="shared" si="2"/>
        <v>95.15586565100607</v>
      </c>
    </row>
    <row r="36" spans="1:7" s="2" customFormat="1" ht="48" customHeight="1">
      <c r="A36" s="55" t="s">
        <v>40</v>
      </c>
      <c r="B36" s="61">
        <v>13510.3</v>
      </c>
      <c r="C36" s="61">
        <v>12292.1</v>
      </c>
      <c r="D36" s="62">
        <v>12292.1</v>
      </c>
      <c r="E36" s="21">
        <f t="shared" si="0"/>
        <v>0</v>
      </c>
      <c r="F36" s="63">
        <f>D36/B36*100</f>
        <v>90.98317579920506</v>
      </c>
      <c r="G36" s="20">
        <f t="shared" si="2"/>
        <v>100</v>
      </c>
    </row>
    <row r="37" spans="1:7" s="2" customFormat="1" ht="64.5" customHeight="1">
      <c r="A37" s="55" t="s">
        <v>58</v>
      </c>
      <c r="B37" s="61">
        <v>13936.655</v>
      </c>
      <c r="C37" s="61">
        <v>13936.655</v>
      </c>
      <c r="D37" s="62"/>
      <c r="E37" s="21"/>
      <c r="F37" s="63"/>
      <c r="G37" s="20"/>
    </row>
    <row r="38" spans="1:7" ht="13.5" customHeight="1">
      <c r="A38" s="46" t="s">
        <v>16</v>
      </c>
      <c r="B38" s="29">
        <f>B21+B22</f>
        <v>4034080.702</v>
      </c>
      <c r="C38" s="30">
        <f>C21+C22</f>
        <v>2970962.0689999997</v>
      </c>
      <c r="D38" s="31">
        <f>D21+D22</f>
        <v>2856202.562999999</v>
      </c>
      <c r="E38" s="29">
        <f t="shared" si="0"/>
        <v>-114759.50600000052</v>
      </c>
      <c r="F38" s="64">
        <f t="shared" si="1"/>
        <v>70.80182014167349</v>
      </c>
      <c r="G38" s="44">
        <f t="shared" si="2"/>
        <v>96.13729481108362</v>
      </c>
    </row>
    <row r="39" spans="1:7" ht="15.75" customHeight="1">
      <c r="A39" s="46" t="s">
        <v>17</v>
      </c>
      <c r="B39" s="21"/>
      <c r="C39" s="30"/>
      <c r="D39" s="32"/>
      <c r="E39" s="21"/>
      <c r="F39" s="63"/>
      <c r="G39" s="44"/>
    </row>
    <row r="40" spans="1:8" s="5" customFormat="1" ht="15" customHeight="1">
      <c r="A40" s="26" t="s">
        <v>7</v>
      </c>
      <c r="B40" s="21">
        <v>705</v>
      </c>
      <c r="C40" s="21">
        <v>580</v>
      </c>
      <c r="D40" s="32">
        <v>586.877</v>
      </c>
      <c r="E40" s="21">
        <f t="shared" si="0"/>
        <v>6.876999999999953</v>
      </c>
      <c r="F40" s="49">
        <f t="shared" si="1"/>
        <v>83.24496453900709</v>
      </c>
      <c r="G40" s="20">
        <f t="shared" si="2"/>
        <v>101.18568965517241</v>
      </c>
      <c r="H40" s="4"/>
    </row>
    <row r="41" spans="1:8" s="5" customFormat="1" ht="15" customHeight="1">
      <c r="A41" s="26" t="s">
        <v>38</v>
      </c>
      <c r="B41" s="21">
        <v>0</v>
      </c>
      <c r="C41" s="21">
        <v>0</v>
      </c>
      <c r="D41" s="32">
        <v>0.295</v>
      </c>
      <c r="E41" s="21">
        <f t="shared" si="0"/>
        <v>0.295</v>
      </c>
      <c r="F41" s="49"/>
      <c r="G41" s="20"/>
      <c r="H41" s="4"/>
    </row>
    <row r="42" spans="1:7" s="4" customFormat="1" ht="49.5" customHeight="1">
      <c r="A42" s="26" t="s">
        <v>43</v>
      </c>
      <c r="B42" s="21">
        <v>1200</v>
      </c>
      <c r="C42" s="21">
        <v>675</v>
      </c>
      <c r="D42" s="21">
        <v>40.592</v>
      </c>
      <c r="E42" s="21">
        <f t="shared" si="0"/>
        <v>-634.408</v>
      </c>
      <c r="F42" s="49">
        <f t="shared" si="1"/>
        <v>3.3826666666666663</v>
      </c>
      <c r="G42" s="20">
        <f t="shared" si="2"/>
        <v>6.013629629629629</v>
      </c>
    </row>
    <row r="43" spans="1:7" s="4" customFormat="1" ht="63.75" customHeight="1">
      <c r="A43" s="45" t="s">
        <v>34</v>
      </c>
      <c r="B43" s="21">
        <v>220</v>
      </c>
      <c r="C43" s="21">
        <v>165</v>
      </c>
      <c r="D43" s="21">
        <v>233.726</v>
      </c>
      <c r="E43" s="21">
        <f t="shared" si="0"/>
        <v>68.726</v>
      </c>
      <c r="F43" s="49">
        <f t="shared" si="1"/>
        <v>106.23909090909092</v>
      </c>
      <c r="G43" s="20">
        <f t="shared" si="2"/>
        <v>141.65212121212122</v>
      </c>
    </row>
    <row r="44" spans="1:7" s="4" customFormat="1" ht="31.5">
      <c r="A44" s="26" t="s">
        <v>18</v>
      </c>
      <c r="B44" s="21">
        <v>4240</v>
      </c>
      <c r="C44" s="21">
        <v>1860</v>
      </c>
      <c r="D44" s="21">
        <v>3818.108</v>
      </c>
      <c r="E44" s="21">
        <f t="shared" si="0"/>
        <v>1958.1080000000002</v>
      </c>
      <c r="F44" s="49">
        <f t="shared" si="1"/>
        <v>90.04971698113208</v>
      </c>
      <c r="G44" s="58" t="s">
        <v>51</v>
      </c>
    </row>
    <row r="45" spans="1:7" s="4" customFormat="1" ht="51" customHeight="1">
      <c r="A45" s="26" t="s">
        <v>36</v>
      </c>
      <c r="B45" s="21">
        <v>3000</v>
      </c>
      <c r="C45" s="21">
        <v>0</v>
      </c>
      <c r="D45" s="21">
        <v>0</v>
      </c>
      <c r="E45" s="21">
        <f t="shared" si="0"/>
        <v>0</v>
      </c>
      <c r="F45" s="49"/>
      <c r="G45" s="20"/>
    </row>
    <row r="46" spans="1:7" s="4" customFormat="1" ht="17.25" customHeight="1">
      <c r="A46" s="26" t="s">
        <v>37</v>
      </c>
      <c r="B46" s="21">
        <v>2100</v>
      </c>
      <c r="C46" s="21">
        <v>0</v>
      </c>
      <c r="D46" s="21">
        <v>0</v>
      </c>
      <c r="E46" s="21">
        <f t="shared" si="0"/>
        <v>0</v>
      </c>
      <c r="F46" s="49"/>
      <c r="G46" s="20"/>
    </row>
    <row r="47" spans="1:7" s="4" customFormat="1" ht="51" customHeight="1">
      <c r="A47" s="26" t="s">
        <v>59</v>
      </c>
      <c r="B47" s="21">
        <v>0</v>
      </c>
      <c r="C47" s="21">
        <v>0</v>
      </c>
      <c r="D47" s="21">
        <v>5040.671</v>
      </c>
      <c r="E47" s="21">
        <f t="shared" si="0"/>
        <v>5040.671</v>
      </c>
      <c r="F47" s="49"/>
      <c r="G47" s="20"/>
    </row>
    <row r="48" spans="1:7" s="2" customFormat="1" ht="15.75">
      <c r="A48" s="43" t="s">
        <v>19</v>
      </c>
      <c r="B48" s="29">
        <f>SUM(B40:B47)</f>
        <v>11465</v>
      </c>
      <c r="C48" s="29">
        <f>SUM(C40:C47)</f>
        <v>3280</v>
      </c>
      <c r="D48" s="29">
        <f>SUM(D40:D47)</f>
        <v>9720.269</v>
      </c>
      <c r="E48" s="29">
        <f>D48-C48</f>
        <v>6440.269</v>
      </c>
      <c r="F48" s="50">
        <f t="shared" si="1"/>
        <v>84.78211077191452</v>
      </c>
      <c r="G48" s="44">
        <f t="shared" si="2"/>
        <v>296.34966463414634</v>
      </c>
    </row>
    <row r="49" spans="1:7" s="53" customFormat="1" ht="16.5" customHeight="1">
      <c r="A49" s="43" t="s">
        <v>20</v>
      </c>
      <c r="B49" s="29">
        <f>B38+B48</f>
        <v>4045545.702</v>
      </c>
      <c r="C49" s="29">
        <f>C38+C48</f>
        <v>2974242.0689999997</v>
      </c>
      <c r="D49" s="29">
        <f>D38+D48</f>
        <v>2865922.831999999</v>
      </c>
      <c r="E49" s="29">
        <f t="shared" si="0"/>
        <v>-108319.23700000066</v>
      </c>
      <c r="F49" s="64">
        <f t="shared" si="1"/>
        <v>70.84144002088941</v>
      </c>
      <c r="G49" s="44">
        <f>D49/C49*100</f>
        <v>96.35808940607112</v>
      </c>
    </row>
    <row r="50" spans="1:7" s="57" customFormat="1" ht="31.5" customHeight="1">
      <c r="A50" s="56" t="s">
        <v>24</v>
      </c>
      <c r="B50" s="59">
        <v>3730</v>
      </c>
      <c r="C50" s="59">
        <v>2797.5</v>
      </c>
      <c r="D50" s="19">
        <v>4836.04276</v>
      </c>
      <c r="E50" s="21">
        <f t="shared" si="0"/>
        <v>2038.5427600000003</v>
      </c>
      <c r="F50" s="49">
        <f t="shared" si="1"/>
        <v>129.65262091152817</v>
      </c>
      <c r="G50" s="58" t="s">
        <v>46</v>
      </c>
    </row>
    <row r="51" spans="1:7" ht="22.5" customHeight="1">
      <c r="A51" s="52" t="s">
        <v>21</v>
      </c>
      <c r="B51" s="29">
        <f>B49+B50</f>
        <v>4049275.702</v>
      </c>
      <c r="C51" s="29">
        <f>C49+C50</f>
        <v>2977039.5689999997</v>
      </c>
      <c r="D51" s="29">
        <f>D49+D50</f>
        <v>2870758.874759999</v>
      </c>
      <c r="E51" s="29">
        <f>D51-C51</f>
        <v>-106280.69424000056</v>
      </c>
      <c r="F51" s="66">
        <f t="shared" si="1"/>
        <v>70.89561408086111</v>
      </c>
      <c r="G51" s="54">
        <f>D51/C51*100</f>
        <v>96.42998718100006</v>
      </c>
    </row>
    <row r="53" spans="1:2" ht="12.75">
      <c r="A53" s="6"/>
      <c r="B53" s="7"/>
    </row>
  </sheetData>
  <sheetProtection/>
  <mergeCells count="1">
    <mergeCell ref="A1:G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User_452d</cp:lastModifiedBy>
  <cp:lastPrinted>2020-10-01T11:48:35Z</cp:lastPrinted>
  <dcterms:created xsi:type="dcterms:W3CDTF">2004-07-02T06:40:36Z</dcterms:created>
  <dcterms:modified xsi:type="dcterms:W3CDTF">2020-10-01T14:17:11Z</dcterms:modified>
  <cp:category/>
  <cp:version/>
  <cp:contentType/>
  <cp:contentStatus/>
</cp:coreProperties>
</file>