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990" tabRatio="0" activeTab="0"/>
  </bookViews>
  <sheets>
    <sheet name="TDSheet" sheetId="1" r:id="rId1"/>
  </sheets>
  <definedNames>
    <definedName name="_xlnm.Print_Area" localSheetId="0">'TDSheet'!$A$1:$Q$157</definedName>
  </definedNames>
  <calcPr fullCalcOnLoad="1" refMode="R1C1"/>
</workbook>
</file>

<file path=xl/sharedStrings.xml><?xml version="1.0" encoding="utf-8"?>
<sst xmlns="http://schemas.openxmlformats.org/spreadsheetml/2006/main" count="262" uniqueCount="140">
  <si>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</si>
  <si>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</si>
  <si>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</si>
  <si>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</si>
  <si>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Департаменту праці та соціального захисту населення Миколаївської міської ради</t>
  </si>
  <si>
    <t>Наказ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</si>
  <si>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</si>
  <si>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</si>
  <si>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</si>
  <si>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</si>
  <si>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</si>
  <si>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</si>
  <si>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</si>
  <si>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</si>
  <si>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</si>
  <si>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</si>
  <si>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</si>
  <si>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</si>
  <si>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</si>
  <si>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</si>
  <si>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</si>
  <si>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</si>
  <si>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</si>
  <si>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</si>
  <si>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</si>
  <si>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</si>
  <si>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</si>
  <si>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</si>
  <si>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</si>
  <si>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</si>
  <si>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</si>
  <si>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</si>
  <si>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Забезпечення надання адресної грошової допомоги визволителям м. Миколаєва 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</si>
  <si>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</si>
  <si>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</si>
  <si>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</si>
  <si>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Регіональні цільові програми - всього</t>
  </si>
  <si>
    <t>Міська програма соціальної підтримки учасників антитерористичної операції та членів їх сімей.</t>
  </si>
  <si>
    <t>10. Результативні показники бюджетної програми у розрізі підпрограм і завдань:</t>
  </si>
  <si>
    <t>Показники</t>
  </si>
  <si>
    <t>Одниця виміру</t>
  </si>
  <si>
    <t>Джерело інформації</t>
  </si>
  <si>
    <t>Значення показника</t>
  </si>
  <si>
    <t>затрат</t>
  </si>
  <si>
    <t>Витрати на надання допомоги</t>
  </si>
  <si>
    <t>тис.грн</t>
  </si>
  <si>
    <t>звітність установ</t>
  </si>
  <si>
    <t>продукту</t>
  </si>
  <si>
    <t>осіб</t>
  </si>
  <si>
    <t>ефективності</t>
  </si>
  <si>
    <t>Середній розмір допомоги</t>
  </si>
  <si>
    <t>грн</t>
  </si>
  <si>
    <t>розрахунок</t>
  </si>
  <si>
    <t>Кількість інвалідів війни в Афганістані</t>
  </si>
  <si>
    <t>Середньомісячний розмір допомоги</t>
  </si>
  <si>
    <t xml:space="preserve">Кількість визволителів м. Миколаєва </t>
  </si>
  <si>
    <t>Кількість загиблих в АТО</t>
  </si>
  <si>
    <t>Кількість інвалідів АТО</t>
  </si>
  <si>
    <t>од.</t>
  </si>
  <si>
    <t>Кількість членів громадських організацій ветеранів та інвалідів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</si>
  <si>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</si>
  <si>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</si>
  <si>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</si>
  <si>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</si>
  <si>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</si>
  <si>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</si>
  <si>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</si>
  <si>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</si>
  <si>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</si>
  <si>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</si>
  <si>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</si>
  <si>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</si>
  <si>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</si>
  <si>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</si>
  <si>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 xml:space="preserve">Інші видатки на соціальний захист ветеранів війни та праці </t>
  </si>
  <si>
    <t>Забезпечення надання адресної грошової допомоги інвалідам війни в Афганістані, сім'ям загиблих та померлих УБД в Афганістані та членам сімей військовослужбовців, які загинули під час виконання обов'язків військової служби на території інших держав, де велися бойові дії</t>
  </si>
  <si>
    <t>Забезпечення надання адресної грошової допомоги сім”ям загиблих та померлих УБД в АТО</t>
  </si>
  <si>
    <t>Забезпечення надання адресної грошової допомоги інвалідам АТО</t>
  </si>
  <si>
    <t>Надання одноразової матеріальної допомоги сімям загиблих учасників юойових дій, які бракли участь в АТО на сході України на оформлення земельної ділянки для ведення особистого селянського господарства</t>
  </si>
  <si>
    <t>Кількість загіблих в  АТО</t>
  </si>
  <si>
    <t>грн.</t>
  </si>
  <si>
    <t>Придбання обладнання і предметів довгострокового користування.</t>
  </si>
  <si>
    <t>Кількість одиниць придбаного обладнання</t>
  </si>
  <si>
    <t xml:space="preserve">Обсяг витрат на придбання обладнання і предметів довгостокового користування </t>
  </si>
  <si>
    <t>тис.грн.</t>
  </si>
  <si>
    <t>1513202</t>
  </si>
  <si>
    <t>кількість одержувачів фінансової підтримки</t>
  </si>
  <si>
    <t>середній розмір фінансової підтримки, тис. грн/місяць на одне об'єднання.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</si>
  <si>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</t>
  </si>
  <si>
    <t>облікова картка</t>
  </si>
  <si>
    <t>%</t>
  </si>
  <si>
    <t>завдвння 2</t>
  </si>
  <si>
    <t>якості</t>
  </si>
  <si>
    <t>-</t>
  </si>
  <si>
    <t xml:space="preserve"> Соціальний захист ветеранів війни та праці</t>
  </si>
  <si>
    <t xml:space="preserve">Забезпечення надання фінансової підтримки громадським організаціям інвалідів і ветеранів, діяльність яких має соціальну спрямованість </t>
  </si>
  <si>
    <t>Підпрограма 1</t>
  </si>
  <si>
    <t>завдання 2</t>
  </si>
  <si>
    <t>завдання 3</t>
  </si>
  <si>
    <t>Забезпечення соціального захисту ветеранів війни та праці</t>
  </si>
  <si>
    <t>кількість отримувачів виплат</t>
  </si>
  <si>
    <t>Середній розмір витрат на здійснння виплат</t>
  </si>
  <si>
    <t xml:space="preserve">Забеспечення соціального захисту ветеранів війни та праці </t>
  </si>
  <si>
    <t xml:space="preserve">економія коштів за рік, що виникла за результами впровадження в експлуатацію придбанного обладнання </t>
  </si>
  <si>
    <t>10.Розпорядження міського голови від 17.05.2017р. № 133р.</t>
  </si>
  <si>
    <t>11. Рішення Миколаївської міської ради від 31.05.2017р. № 21/9.</t>
  </si>
  <si>
    <t>12. Розпорядження міського голови від 20.06.2017р. № 166р.</t>
  </si>
  <si>
    <t>13. Рішення Миколаївської міської ради від 13.09.2017р. № 24/14.</t>
  </si>
  <si>
    <t>14. Рішення Миколаївської міської ради від 06.12.2017р. № 30/1.</t>
  </si>
  <si>
    <t>6.</t>
  </si>
  <si>
    <t>1.1.</t>
  </si>
  <si>
    <t>2.1.</t>
  </si>
  <si>
    <t>2.2.</t>
  </si>
  <si>
    <t>Придбання обладнання предметів довгострокового користування</t>
  </si>
  <si>
    <t>Міська програма "Соціальний захист на 2017-2019роки":</t>
  </si>
  <si>
    <t>грн./на місяц на 1 особу</t>
  </si>
  <si>
    <t>Середні видатки на придбання одиниці обладнання</t>
  </si>
  <si>
    <t>бюджетної програми місцевого бюджету на 2018 рік</t>
  </si>
  <si>
    <t>9. Рішення Миколаївської міської ради від 21.12.2017р. № 32/17 “Про міський бюджет міста Миколаєва на 2018рік”.</t>
  </si>
  <si>
    <t>0813191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</si>
  <si>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</si>
  <si>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 xml:space="preserve">Обсяг бюджетних призначень/бюджетних асигнувань  -   12 831,690 тис.гривень, у тому числі загального фонду -  12 831,690 тис.гривень </t>
  </si>
  <si>
    <t xml:space="preserve">1.Конституція України від 28.06.1996 р.№254к/96-ВР.
2. Закон України від 08.07.10р. №2456-YI. Бюджетний кодекс України.
3. Закон України від 07.12.17 № 2246-YIII "Про державний бюджет України на 2018 рік". 
4. Закон України від 22.10.1993 р. №3551-ХІІ «Про статус ветеранів війни, гарантії  їх соціального захисту».                                                                                                                                                                                                                           5. Закон України  від 21.03.1991 р. №875-ХІІ «Про основи соціальної захищенності інвалідів в Україні».
6. Наказ Міністерства фінансів України від  26.08.2014р. №  836 «Про деякі питання запровадження програмно-цільового методу складання та виконання місцевих бюджетів».
7. Міська програма «Соціальний захист на 2017-2019 роки», затверджена рішенням міської ради від 23.12.2016 № 13/10.
8. Міська програма соціальної підтримки учасників антитерористичної операції та членів їх сімей, затверджена рішенням  міської ради від 23.12.2016 №13/11.     </t>
  </si>
  <si>
    <t>08</t>
  </si>
  <si>
    <t>080000</t>
  </si>
  <si>
    <t>0813190</t>
  </si>
  <si>
    <t>0813192</t>
  </si>
  <si>
    <t xml:space="preserve">0813191 Інші видатки на соціальний захист ветеранів війни та праці </t>
  </si>
  <si>
    <t>0813192 Надання фінансової підтримки громадським організаціям ветеранів і осіб з інвалідністю, діяльність яких має соціальну спрямованість</t>
  </si>
  <si>
    <t>1</t>
  </si>
  <si>
    <t>Завдання 1</t>
  </si>
  <si>
    <t>Підпрограма 2</t>
  </si>
  <si>
    <t>Завдвння 1</t>
  </si>
  <si>
    <t>заявки на виплати від районних УСВіК</t>
  </si>
  <si>
    <t>В.о.директора департаменту</t>
  </si>
  <si>
    <t>І.І.Чорна</t>
  </si>
  <si>
    <t xml:space="preserve">Заступник директора департаменту фінансів-начальник бюджетного відділу </t>
  </si>
  <si>
    <t>Лосік Т.О.</t>
  </si>
  <si>
    <t>Департаменту фінансів Миколаївської міської ради від                          2018р. №</t>
  </si>
  <si>
    <t>РАЗОМ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</si>
</sst>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8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7" fillId="0" borderId="11" xfId="0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24" borderId="12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left"/>
    </xf>
    <xf numFmtId="0" fontId="0" fillId="24" borderId="12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left"/>
    </xf>
    <xf numFmtId="1" fontId="0" fillId="0" borderId="15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24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2" xfId="0" applyNumberFormat="1" applyBorder="1" applyAlignment="1">
      <alignment horizontal="left" vertical="center" wrapText="1"/>
    </xf>
    <xf numFmtId="0" fontId="7" fillId="0" borderId="16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7" fillId="0" borderId="16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6" xfId="0" applyNumberFormat="1" applyFont="1" applyBorder="1" applyAlignment="1">
      <alignment/>
    </xf>
    <xf numFmtId="0" fontId="0" fillId="24" borderId="0" xfId="0" applyFill="1" applyAlignment="1">
      <alignment horizontal="left"/>
    </xf>
    <xf numFmtId="188" fontId="0" fillId="0" borderId="0" xfId="0" applyNumberFormat="1" applyBorder="1" applyAlignment="1">
      <alignment horizontal="center"/>
    </xf>
    <xf numFmtId="188" fontId="0" fillId="0" borderId="0" xfId="0" applyNumberFormat="1" applyAlignment="1">
      <alignment horizontal="center"/>
    </xf>
    <xf numFmtId="0" fontId="0" fillId="0" borderId="12" xfId="0" applyBorder="1" applyAlignment="1">
      <alignment horizontal="left"/>
    </xf>
    <xf numFmtId="1" fontId="0" fillId="0" borderId="15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0" fontId="0" fillId="0" borderId="15" xfId="0" applyBorder="1" applyAlignment="1">
      <alignment horizontal="right"/>
    </xf>
    <xf numFmtId="49" fontId="0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 wrapText="1"/>
    </xf>
    <xf numFmtId="0" fontId="7" fillId="0" borderId="2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2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wrapText="1"/>
    </xf>
    <xf numFmtId="1" fontId="0" fillId="0" borderId="12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0" fillId="0" borderId="15" xfId="0" applyNumberFormat="1" applyBorder="1" applyAlignment="1">
      <alignment horizontal="left" wrapText="1"/>
    </xf>
    <xf numFmtId="0" fontId="0" fillId="0" borderId="26" xfId="0" applyNumberFormat="1" applyBorder="1" applyAlignment="1">
      <alignment horizontal="left" wrapText="1"/>
    </xf>
    <xf numFmtId="0" fontId="0" fillId="0" borderId="16" xfId="0" applyNumberFormat="1" applyBorder="1" applyAlignment="1">
      <alignment horizontal="left" wrapText="1"/>
    </xf>
    <xf numFmtId="0" fontId="0" fillId="0" borderId="15" xfId="0" applyNumberFormat="1" applyFont="1" applyBorder="1" applyAlignment="1">
      <alignment horizontal="left" vertical="center" wrapText="1"/>
    </xf>
    <xf numFmtId="1" fontId="7" fillId="0" borderId="26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left"/>
    </xf>
    <xf numFmtId="0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wrapText="1"/>
    </xf>
    <xf numFmtId="0" fontId="7" fillId="0" borderId="22" xfId="0" applyNumberFormat="1" applyFont="1" applyBorder="1" applyAlignment="1">
      <alignment horizontal="center" wrapText="1"/>
    </xf>
    <xf numFmtId="0" fontId="7" fillId="24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32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188" fontId="7" fillId="0" borderId="12" xfId="0" applyNumberFormat="1" applyFont="1" applyBorder="1" applyAlignment="1">
      <alignment horizontal="right" vertical="center" wrapText="1"/>
    </xf>
    <xf numFmtId="1" fontId="7" fillId="0" borderId="11" xfId="0" applyNumberFormat="1" applyFont="1" applyBorder="1" applyAlignment="1">
      <alignment horizontal="center"/>
    </xf>
    <xf numFmtId="188" fontId="7" fillId="0" borderId="15" xfId="0" applyNumberFormat="1" applyFont="1" applyBorder="1" applyAlignment="1">
      <alignment horizontal="right" vertical="center" wrapText="1"/>
    </xf>
    <xf numFmtId="188" fontId="0" fillId="0" borderId="12" xfId="0" applyNumberFormat="1" applyFont="1" applyBorder="1" applyAlignment="1">
      <alignment horizontal="right" vertical="center" wrapText="1"/>
    </xf>
    <xf numFmtId="1" fontId="7" fillId="0" borderId="32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188" fontId="0" fillId="0" borderId="15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right" vertical="center" wrapText="1"/>
    </xf>
    <xf numFmtId="188" fontId="0" fillId="0" borderId="15" xfId="0" applyNumberFormat="1" applyBorder="1" applyAlignment="1">
      <alignment horizontal="right" vertical="center" wrapText="1"/>
    </xf>
    <xf numFmtId="188" fontId="0" fillId="0" borderId="16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88" fontId="7" fillId="24" borderId="12" xfId="0" applyNumberFormat="1" applyFont="1" applyFill="1" applyBorder="1" applyAlignment="1">
      <alignment horizontal="right" vertical="center" wrapText="1"/>
    </xf>
    <xf numFmtId="188" fontId="7" fillId="24" borderId="15" xfId="0" applyNumberFormat="1" applyFont="1" applyFill="1" applyBorder="1" applyAlignment="1">
      <alignment horizontal="right" vertical="center" wrapText="1"/>
    </xf>
    <xf numFmtId="188" fontId="7" fillId="24" borderId="15" xfId="0" applyNumberFormat="1" applyFont="1" applyFill="1" applyBorder="1" applyAlignment="1">
      <alignment horizontal="center" vertical="center" wrapText="1"/>
    </xf>
    <xf numFmtId="0" fontId="7" fillId="24" borderId="16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88" fontId="0" fillId="0" borderId="15" xfId="0" applyNumberFormat="1" applyFont="1" applyBorder="1" applyAlignment="1">
      <alignment horizontal="center" vertical="center" wrapText="1"/>
    </xf>
    <xf numFmtId="188" fontId="0" fillId="0" borderId="16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 wrapText="1"/>
    </xf>
    <xf numFmtId="1" fontId="7" fillId="0" borderId="39" xfId="0" applyNumberFormat="1" applyFont="1" applyBorder="1" applyAlignment="1">
      <alignment horizontal="center" vertical="center" wrapText="1"/>
    </xf>
    <xf numFmtId="188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188" fontId="9" fillId="0" borderId="15" xfId="0" applyNumberFormat="1" applyFont="1" applyBorder="1" applyAlignment="1">
      <alignment horizontal="center" vertical="center" wrapText="1"/>
    </xf>
    <xf numFmtId="188" fontId="9" fillId="0" borderId="16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188" fontId="9" fillId="0" borderId="12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1" fontId="7" fillId="0" borderId="14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0" fillId="0" borderId="4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2" fontId="0" fillId="0" borderId="12" xfId="0" applyNumberFormat="1" applyFont="1" applyBorder="1" applyAlignment="1">
      <alignment horizontal="center" vertical="center" wrapText="1"/>
    </xf>
    <xf numFmtId="188" fontId="0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center" vertical="center" wrapText="1"/>
    </xf>
    <xf numFmtId="188" fontId="0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1" fontId="7" fillId="0" borderId="15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188" fontId="0" fillId="0" borderId="15" xfId="0" applyNumberFormat="1" applyBorder="1" applyAlignment="1">
      <alignment horizontal="center"/>
    </xf>
    <xf numFmtId="188" fontId="0" fillId="0" borderId="16" xfId="0" applyNumberFormat="1" applyBorder="1" applyAlignment="1">
      <alignment horizont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188" fontId="0" fillId="0" borderId="2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" fontId="7" fillId="0" borderId="15" xfId="0" applyNumberFormat="1" applyFont="1" applyBorder="1" applyAlignment="1">
      <alignment horizontal="left" vertical="center"/>
    </xf>
    <xf numFmtId="1" fontId="7" fillId="0" borderId="16" xfId="0" applyNumberFormat="1" applyFont="1" applyBorder="1" applyAlignment="1">
      <alignment horizontal="left" vertical="center"/>
    </xf>
    <xf numFmtId="0" fontId="11" fillId="0" borderId="0" xfId="0" applyNumberFormat="1" applyFont="1" applyAlignment="1">
      <alignment horizontal="left" wrapText="1"/>
    </xf>
    <xf numFmtId="1" fontId="0" fillId="0" borderId="15" xfId="0" applyNumberFormat="1" applyFont="1" applyBorder="1" applyAlignment="1">
      <alignment horizontal="left"/>
    </xf>
    <xf numFmtId="1" fontId="0" fillId="0" borderId="26" xfId="0" applyNumberFormat="1" applyFont="1" applyBorder="1" applyAlignment="1">
      <alignment horizontal="left"/>
    </xf>
    <xf numFmtId="1" fontId="0" fillId="0" borderId="16" xfId="0" applyNumberFormat="1" applyFont="1" applyBorder="1" applyAlignment="1">
      <alignment horizontal="left"/>
    </xf>
    <xf numFmtId="1" fontId="7" fillId="0" borderId="26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2" xfId="0" applyNumberFormat="1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59"/>
  <sheetViews>
    <sheetView tabSelected="1" view="pageBreakPreview" zoomScaleSheetLayoutView="100" zoomScalePageLayoutView="0" workbookViewId="0" topLeftCell="A37">
      <selection activeCell="A72" sqref="A72:K72"/>
    </sheetView>
  </sheetViews>
  <sheetFormatPr defaultColWidth="10.66015625" defaultRowHeight="11.25"/>
  <cols>
    <col min="1" max="1" width="3.5" style="1" customWidth="1"/>
    <col min="2" max="2" width="8.33203125" style="1" customWidth="1"/>
    <col min="3" max="13" width="11.33203125" style="1" customWidth="1"/>
    <col min="14" max="14" width="11.16015625" style="1" customWidth="1"/>
    <col min="15" max="15" width="11.33203125" style="1" customWidth="1"/>
    <col min="16" max="16" width="11.16015625" style="1" customWidth="1"/>
    <col min="17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69" t="s">
        <v>3</v>
      </c>
      <c r="N6" s="69"/>
      <c r="O6" s="69"/>
      <c r="P6" s="69"/>
      <c r="Q6" s="69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63" t="s">
        <v>4</v>
      </c>
      <c r="N7" s="63"/>
      <c r="O7" s="63"/>
      <c r="P7" s="63"/>
      <c r="Q7" s="63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69" t="s">
        <v>5</v>
      </c>
      <c r="N9" s="69"/>
      <c r="O9" s="69"/>
      <c r="P9" s="69"/>
      <c r="Q9" s="69"/>
    </row>
    <row r="10" spans="1:17" ht="27" customHeight="1">
      <c r="A10"/>
      <c r="B10"/>
      <c r="C10"/>
      <c r="D10"/>
      <c r="E10"/>
      <c r="F10"/>
      <c r="G10"/>
      <c r="H10"/>
      <c r="I10"/>
      <c r="J10"/>
      <c r="K10"/>
      <c r="L10"/>
      <c r="M10" s="63" t="s">
        <v>138</v>
      </c>
      <c r="N10" s="63"/>
      <c r="O10" s="63"/>
      <c r="P10" s="63"/>
      <c r="Q10" s="63"/>
    </row>
    <row r="11" spans="13:17" ht="11.25">
      <c r="M11" s="64"/>
      <c r="N11" s="64"/>
      <c r="O11" s="64"/>
      <c r="P11" s="64"/>
      <c r="Q11" s="62"/>
    </row>
    <row r="12" spans="1:17" ht="27" customHeight="1">
      <c r="A12"/>
      <c r="B12"/>
      <c r="C12"/>
      <c r="D12"/>
      <c r="E12"/>
      <c r="F12"/>
      <c r="G12"/>
      <c r="H12"/>
      <c r="I12"/>
      <c r="J12"/>
      <c r="K12"/>
      <c r="L12"/>
      <c r="M12" s="64"/>
      <c r="N12" s="64"/>
      <c r="O12" s="64"/>
      <c r="P12" s="64"/>
      <c r="Q12" s="62"/>
    </row>
    <row r="13" spans="1:17" ht="15.75" customHeight="1">
      <c r="A13" s="57" t="s">
        <v>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ht="15.75" customHeight="1">
      <c r="A14" s="68" t="s">
        <v>117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8" spans="1:17" ht="11.25" customHeight="1">
      <c r="A18" s="4" t="s">
        <v>7</v>
      </c>
      <c r="B18" s="85" t="s">
        <v>123</v>
      </c>
      <c r="C18" s="85"/>
      <c r="D18"/>
      <c r="E18" s="58" t="s">
        <v>8</v>
      </c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1.25" customHeight="1">
      <c r="A19"/>
      <c r="B19" s="67" t="s">
        <v>9</v>
      </c>
      <c r="C19" s="67"/>
      <c r="D19"/>
      <c r="E19" s="72" t="s">
        <v>10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2:3" ht="11.25">
      <c r="B20" s="54"/>
      <c r="C20" s="54"/>
    </row>
    <row r="21" spans="1:17" ht="11.25" customHeight="1">
      <c r="A21" s="4" t="s">
        <v>11</v>
      </c>
      <c r="B21" s="85" t="s">
        <v>124</v>
      </c>
      <c r="C21" s="85"/>
      <c r="D21"/>
      <c r="E21" s="58" t="s">
        <v>8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1.25" customHeight="1">
      <c r="A22"/>
      <c r="B22" s="67" t="s">
        <v>9</v>
      </c>
      <c r="C22" s="67"/>
      <c r="D22"/>
      <c r="E22" s="72" t="s">
        <v>12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2:3" ht="11.25">
      <c r="B23" s="54"/>
      <c r="C23" s="54"/>
    </row>
    <row r="24" spans="1:17" ht="11.25" customHeight="1">
      <c r="A24" s="4" t="s">
        <v>13</v>
      </c>
      <c r="B24" s="85" t="s">
        <v>125</v>
      </c>
      <c r="C24" s="85"/>
      <c r="D24"/>
      <c r="E24" s="86"/>
      <c r="F24" s="86"/>
      <c r="G24"/>
      <c r="H24" s="58" t="s">
        <v>94</v>
      </c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1.25" customHeight="1">
      <c r="A25"/>
      <c r="B25" s="71" t="s">
        <v>9</v>
      </c>
      <c r="C25" s="71"/>
      <c r="D25"/>
      <c r="E25" s="6" t="s">
        <v>14</v>
      </c>
      <c r="F25" s="7">
        <v>1</v>
      </c>
      <c r="G25"/>
      <c r="H25" s="72" t="s">
        <v>15</v>
      </c>
      <c r="I25" s="72"/>
      <c r="J25" s="72"/>
      <c r="K25" s="72"/>
      <c r="L25" s="72"/>
      <c r="M25" s="72"/>
      <c r="N25" s="72"/>
      <c r="O25" s="72"/>
      <c r="P25" s="72"/>
      <c r="Q25" s="72"/>
    </row>
    <row r="27" spans="1:17" ht="11.25" customHeight="1">
      <c r="A27" s="4" t="s">
        <v>16</v>
      </c>
      <c r="B27" s="87" t="s">
        <v>121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ht="18.75" customHeight="1"/>
    <row r="29" spans="1:17" ht="12.75" customHeight="1">
      <c r="A29" s="8" t="s">
        <v>17</v>
      </c>
      <c r="B29" s="84" t="s">
        <v>18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1:17" ht="92.25" customHeight="1">
      <c r="A30"/>
      <c r="B30" s="78" t="s">
        <v>122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10.5" customHeight="1">
      <c r="A31"/>
      <c r="B31" s="78" t="s">
        <v>118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9"/>
    </row>
    <row r="32" spans="1:17" ht="11.25" customHeight="1" hidden="1">
      <c r="A32"/>
      <c r="B32" s="78" t="s">
        <v>104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ht="11.25" hidden="1">
      <c r="B33" s="1" t="s">
        <v>105</v>
      </c>
    </row>
    <row r="34" spans="2:15" ht="11.25" hidden="1">
      <c r="B34" s="59" t="s">
        <v>106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ht="12" customHeight="1" hidden="1">
      <c r="B35" s="1" t="s">
        <v>107</v>
      </c>
    </row>
    <row r="36" ht="11.25" hidden="1">
      <c r="B36" s="1" t="s">
        <v>108</v>
      </c>
    </row>
    <row r="37" spans="1:17" ht="11.25" customHeight="1">
      <c r="A37" s="4" t="s">
        <v>109</v>
      </c>
      <c r="B37" s="66" t="s">
        <v>19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 ht="11.25" customHeight="1">
      <c r="A38" s="98" t="s">
        <v>102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ht="5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1" spans="1:17" ht="11.25" customHeight="1">
      <c r="A41" s="4" t="s">
        <v>20</v>
      </c>
      <c r="B41" s="4" t="s">
        <v>21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1.25" customHeight="1" thickBot="1">
      <c r="A42" s="83" t="s">
        <v>22</v>
      </c>
      <c r="B42" s="83"/>
      <c r="C42" s="10" t="s">
        <v>23</v>
      </c>
      <c r="D42" s="53" t="s">
        <v>24</v>
      </c>
      <c r="E42" s="92" t="s">
        <v>25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12.75" customHeight="1" thickBot="1">
      <c r="A43" s="60">
        <v>1</v>
      </c>
      <c r="B43" s="61"/>
      <c r="C43" s="56" t="s">
        <v>119</v>
      </c>
      <c r="D43" s="33">
        <v>1030</v>
      </c>
      <c r="E43" s="89" t="s">
        <v>74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31"/>
      <c r="Q43" s="32"/>
    </row>
    <row r="44" spans="1:17" ht="17.25" customHeight="1" thickBot="1">
      <c r="A44" s="60">
        <v>2</v>
      </c>
      <c r="B44" s="61"/>
      <c r="C44" s="56" t="s">
        <v>126</v>
      </c>
      <c r="D44" s="33">
        <v>1030</v>
      </c>
      <c r="E44" s="89" t="s">
        <v>120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</row>
    <row r="46" spans="1:17" ht="11.25" customHeight="1">
      <c r="A46" s="4" t="s">
        <v>26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4" t="s">
        <v>27</v>
      </c>
    </row>
    <row r="47" spans="1:17" ht="11.25" customHeight="1">
      <c r="A47" s="79" t="s">
        <v>22</v>
      </c>
      <c r="B47" s="79"/>
      <c r="C47" s="82" t="s">
        <v>23</v>
      </c>
      <c r="D47" s="82" t="s">
        <v>24</v>
      </c>
      <c r="E47" s="95" t="s">
        <v>28</v>
      </c>
      <c r="F47" s="95"/>
      <c r="G47" s="95"/>
      <c r="H47" s="95"/>
      <c r="I47" s="95"/>
      <c r="J47" s="95"/>
      <c r="K47" s="95"/>
      <c r="L47" s="95" t="s">
        <v>29</v>
      </c>
      <c r="M47" s="95"/>
      <c r="N47" s="95" t="s">
        <v>30</v>
      </c>
      <c r="O47" s="95"/>
      <c r="P47" s="93" t="s">
        <v>31</v>
      </c>
      <c r="Q47" s="93"/>
    </row>
    <row r="48" spans="1:17" ht="11.25" customHeight="1">
      <c r="A48" s="80"/>
      <c r="B48" s="81"/>
      <c r="C48" s="65"/>
      <c r="D48" s="65"/>
      <c r="E48" s="96"/>
      <c r="F48" s="97"/>
      <c r="G48" s="97"/>
      <c r="H48" s="97"/>
      <c r="I48" s="97"/>
      <c r="J48" s="97"/>
      <c r="K48" s="97"/>
      <c r="L48" s="96"/>
      <c r="M48" s="97"/>
      <c r="N48" s="96"/>
      <c r="O48" s="97"/>
      <c r="P48" s="65"/>
      <c r="Q48" s="94"/>
    </row>
    <row r="49" spans="1:17" ht="11.25" customHeight="1">
      <c r="A49" s="104">
        <v>1</v>
      </c>
      <c r="B49" s="104"/>
      <c r="C49" s="11">
        <v>2</v>
      </c>
      <c r="D49" s="11">
        <v>3</v>
      </c>
      <c r="E49" s="100">
        <v>4</v>
      </c>
      <c r="F49" s="100"/>
      <c r="G49" s="100"/>
      <c r="H49" s="100"/>
      <c r="I49" s="100"/>
      <c r="J49" s="100"/>
      <c r="K49" s="100"/>
      <c r="L49" s="100">
        <v>5</v>
      </c>
      <c r="M49" s="100"/>
      <c r="N49" s="100">
        <v>6</v>
      </c>
      <c r="O49" s="100"/>
      <c r="P49" s="103">
        <v>7</v>
      </c>
      <c r="Q49" s="103"/>
    </row>
    <row r="50" spans="1:17" ht="11.25" customHeight="1">
      <c r="A50" s="110">
        <v>1</v>
      </c>
      <c r="B50" s="110"/>
      <c r="C50" s="13"/>
      <c r="D50" s="14"/>
      <c r="E50" s="111" t="s">
        <v>74</v>
      </c>
      <c r="F50" s="111"/>
      <c r="G50" s="111"/>
      <c r="H50" s="111"/>
      <c r="I50" s="111"/>
      <c r="J50" s="111"/>
      <c r="K50" s="111"/>
      <c r="L50" s="101">
        <f>L51</f>
        <v>11403.16</v>
      </c>
      <c r="M50" s="101"/>
      <c r="N50" s="112"/>
      <c r="O50" s="112"/>
      <c r="P50" s="99">
        <f>L50</f>
        <v>11403.16</v>
      </c>
      <c r="Q50" s="99"/>
    </row>
    <row r="51" spans="1:17" ht="14.25" customHeight="1">
      <c r="A51" s="105" t="s">
        <v>110</v>
      </c>
      <c r="B51" s="105"/>
      <c r="C51" s="51" t="s">
        <v>119</v>
      </c>
      <c r="D51" s="16">
        <v>1030</v>
      </c>
      <c r="E51" s="106" t="s">
        <v>99</v>
      </c>
      <c r="F51" s="107"/>
      <c r="G51" s="107"/>
      <c r="H51" s="107"/>
      <c r="I51" s="107"/>
      <c r="J51" s="107"/>
      <c r="K51" s="107"/>
      <c r="L51" s="108">
        <f>5722.36+5680.8</f>
        <v>11403.16</v>
      </c>
      <c r="M51" s="108"/>
      <c r="N51" s="109"/>
      <c r="O51" s="109"/>
      <c r="P51" s="102">
        <f aca="true" t="shared" si="0" ref="P51:P56">L51</f>
        <v>11403.16</v>
      </c>
      <c r="Q51" s="102"/>
    </row>
    <row r="52" spans="1:17" ht="40.5" customHeight="1" hidden="1">
      <c r="A52" s="105">
        <v>2</v>
      </c>
      <c r="B52" s="105"/>
      <c r="C52" s="51">
        <v>1513201</v>
      </c>
      <c r="D52" s="16">
        <v>1030</v>
      </c>
      <c r="E52" s="106" t="s">
        <v>75</v>
      </c>
      <c r="F52" s="107"/>
      <c r="G52" s="107"/>
      <c r="H52" s="107"/>
      <c r="I52" s="107"/>
      <c r="J52" s="107"/>
      <c r="K52" s="107"/>
      <c r="L52" s="108">
        <f>344+30+68+316+48+84+204+6</f>
        <v>1100</v>
      </c>
      <c r="M52" s="108"/>
      <c r="N52" s="109"/>
      <c r="O52" s="109"/>
      <c r="P52" s="102">
        <f t="shared" si="0"/>
        <v>1100</v>
      </c>
      <c r="Q52" s="102"/>
    </row>
    <row r="53" spans="1:17" ht="11.25" customHeight="1" hidden="1">
      <c r="A53" s="105">
        <v>4</v>
      </c>
      <c r="B53" s="105"/>
      <c r="C53" s="51">
        <v>1513201</v>
      </c>
      <c r="D53" s="16">
        <v>1030</v>
      </c>
      <c r="E53" s="107" t="s">
        <v>32</v>
      </c>
      <c r="F53" s="107"/>
      <c r="G53" s="107"/>
      <c r="H53" s="107"/>
      <c r="I53" s="107"/>
      <c r="J53" s="107"/>
      <c r="K53" s="107"/>
      <c r="L53" s="108">
        <v>36</v>
      </c>
      <c r="M53" s="108"/>
      <c r="N53" s="109"/>
      <c r="O53" s="109"/>
      <c r="P53" s="102">
        <f t="shared" si="0"/>
        <v>36</v>
      </c>
      <c r="Q53" s="102"/>
    </row>
    <row r="54" spans="1:17" ht="22.5" customHeight="1" hidden="1">
      <c r="A54" s="105">
        <v>5</v>
      </c>
      <c r="B54" s="105"/>
      <c r="C54" s="51">
        <v>1513201</v>
      </c>
      <c r="D54" s="16">
        <v>1030</v>
      </c>
      <c r="E54" s="106" t="s">
        <v>76</v>
      </c>
      <c r="F54" s="107"/>
      <c r="G54" s="107"/>
      <c r="H54" s="107"/>
      <c r="I54" s="107"/>
      <c r="J54" s="107"/>
      <c r="K54" s="107"/>
      <c r="L54" s="113">
        <f>921+600</f>
        <v>1521</v>
      </c>
      <c r="M54" s="108"/>
      <c r="N54" s="109"/>
      <c r="O54" s="109"/>
      <c r="P54" s="102">
        <f t="shared" si="0"/>
        <v>1521</v>
      </c>
      <c r="Q54" s="102"/>
    </row>
    <row r="55" spans="1:17" ht="11.25" customHeight="1" hidden="1">
      <c r="A55" s="105">
        <v>6</v>
      </c>
      <c r="B55" s="105"/>
      <c r="C55" s="55">
        <v>1513201</v>
      </c>
      <c r="D55" s="30">
        <v>1030</v>
      </c>
      <c r="E55" s="106" t="s">
        <v>77</v>
      </c>
      <c r="F55" s="107"/>
      <c r="G55" s="107"/>
      <c r="H55" s="107"/>
      <c r="I55" s="107"/>
      <c r="J55" s="107"/>
      <c r="K55" s="107"/>
      <c r="L55" s="108">
        <f>84+45</f>
        <v>129</v>
      </c>
      <c r="M55" s="108"/>
      <c r="N55" s="109"/>
      <c r="O55" s="109"/>
      <c r="P55" s="102">
        <f t="shared" si="0"/>
        <v>129</v>
      </c>
      <c r="Q55" s="102"/>
    </row>
    <row r="56" spans="1:17" ht="39.75" customHeight="1" hidden="1">
      <c r="A56" s="116">
        <v>7</v>
      </c>
      <c r="B56" s="117"/>
      <c r="C56" s="55">
        <v>1513201</v>
      </c>
      <c r="D56" s="16">
        <v>1030</v>
      </c>
      <c r="E56" s="106" t="s">
        <v>78</v>
      </c>
      <c r="F56" s="118"/>
      <c r="G56" s="118"/>
      <c r="H56" s="118"/>
      <c r="I56" s="118"/>
      <c r="J56" s="118"/>
      <c r="K56" s="119"/>
      <c r="L56" s="108">
        <v>122.5</v>
      </c>
      <c r="M56" s="114"/>
      <c r="N56" s="109"/>
      <c r="O56" s="115"/>
      <c r="P56" s="108">
        <f t="shared" si="0"/>
        <v>122.5</v>
      </c>
      <c r="Q56" s="114"/>
    </row>
    <row r="57" spans="1:17" ht="26.25" customHeight="1">
      <c r="A57" s="110">
        <v>2</v>
      </c>
      <c r="B57" s="110"/>
      <c r="C57" s="52"/>
      <c r="D57" s="14"/>
      <c r="E57" s="111" t="s">
        <v>120</v>
      </c>
      <c r="F57" s="111"/>
      <c r="G57" s="111"/>
      <c r="H57" s="111"/>
      <c r="I57" s="111"/>
      <c r="J57" s="111"/>
      <c r="K57" s="111"/>
      <c r="L57" s="101">
        <f>L58</f>
        <v>1428.53</v>
      </c>
      <c r="M57" s="101"/>
      <c r="N57" s="112"/>
      <c r="O57" s="112"/>
      <c r="P57" s="99">
        <f>P58+P59</f>
        <v>1428.53</v>
      </c>
      <c r="Q57" s="99"/>
    </row>
    <row r="58" spans="1:17" ht="21.75" customHeight="1">
      <c r="A58" s="105" t="s">
        <v>111</v>
      </c>
      <c r="B58" s="105"/>
      <c r="C58" s="51" t="s">
        <v>126</v>
      </c>
      <c r="D58" s="16">
        <v>1030</v>
      </c>
      <c r="E58" s="106" t="s">
        <v>95</v>
      </c>
      <c r="F58" s="107"/>
      <c r="G58" s="107"/>
      <c r="H58" s="107"/>
      <c r="I58" s="107"/>
      <c r="J58" s="107"/>
      <c r="K58" s="107"/>
      <c r="L58" s="108">
        <f>1189.33+239.2</f>
        <v>1428.53</v>
      </c>
      <c r="M58" s="108"/>
      <c r="N58" s="109"/>
      <c r="O58" s="109"/>
      <c r="P58" s="102">
        <f>L58</f>
        <v>1428.53</v>
      </c>
      <c r="Q58" s="102"/>
    </row>
    <row r="59" spans="1:17" ht="21.75" customHeight="1" hidden="1">
      <c r="A59" s="116" t="s">
        <v>112</v>
      </c>
      <c r="B59" s="117"/>
      <c r="C59" s="51" t="s">
        <v>85</v>
      </c>
      <c r="D59" s="16">
        <v>1030</v>
      </c>
      <c r="E59" s="106" t="s">
        <v>113</v>
      </c>
      <c r="F59" s="126"/>
      <c r="G59" s="126"/>
      <c r="H59" s="126"/>
      <c r="I59" s="126"/>
      <c r="J59" s="126"/>
      <c r="K59" s="127"/>
      <c r="L59" s="128"/>
      <c r="M59" s="129"/>
      <c r="N59" s="128"/>
      <c r="O59" s="129"/>
      <c r="P59" s="108">
        <f>N59</f>
        <v>0</v>
      </c>
      <c r="Q59" s="114"/>
    </row>
    <row r="60" spans="1:17" ht="11.25" customHeight="1">
      <c r="A60" s="130" t="s">
        <v>33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21">
        <f>L50+L57</f>
        <v>12831.69</v>
      </c>
      <c r="M60" s="121"/>
      <c r="N60" s="122">
        <f>N59</f>
        <v>0</v>
      </c>
      <c r="O60" s="123"/>
      <c r="P60" s="120">
        <f>P50+P57</f>
        <v>12831.69</v>
      </c>
      <c r="Q60" s="120"/>
    </row>
    <row r="61" spans="12:17" ht="11.25">
      <c r="L61" s="44"/>
      <c r="M61" s="44"/>
      <c r="N61" s="44"/>
      <c r="O61" s="44"/>
      <c r="P61" s="44"/>
      <c r="Q61" s="44"/>
    </row>
    <row r="62" spans="1:17" ht="11.25" customHeight="1">
      <c r="A62" s="4" t="s">
        <v>34</v>
      </c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4" t="s">
        <v>27</v>
      </c>
    </row>
    <row r="63" spans="1:17" ht="21.75" customHeight="1">
      <c r="A63" s="124" t="s">
        <v>35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8" t="s">
        <v>23</v>
      </c>
      <c r="L63" s="125" t="s">
        <v>29</v>
      </c>
      <c r="M63" s="125"/>
      <c r="N63" s="125" t="s">
        <v>30</v>
      </c>
      <c r="O63" s="125"/>
      <c r="P63" s="132" t="s">
        <v>31</v>
      </c>
      <c r="Q63" s="132"/>
    </row>
    <row r="64" spans="1:17" ht="11.25" customHeight="1">
      <c r="A64" s="134">
        <v>1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1">
        <v>2</v>
      </c>
      <c r="L64" s="100">
        <v>3</v>
      </c>
      <c r="M64" s="100"/>
      <c r="N64" s="100">
        <v>4</v>
      </c>
      <c r="O64" s="100"/>
      <c r="P64" s="103">
        <v>5</v>
      </c>
      <c r="Q64" s="103"/>
    </row>
    <row r="65" spans="1:17" ht="11.25" customHeight="1">
      <c r="A65" s="111" t="s">
        <v>36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33">
        <f>L66+L69</f>
        <v>7109.33</v>
      </c>
      <c r="M65" s="133"/>
      <c r="N65" s="138"/>
      <c r="O65" s="138"/>
      <c r="P65" s="133">
        <f>SUM(P66+P69)</f>
        <v>7109.33</v>
      </c>
      <c r="Q65" s="133"/>
    </row>
    <row r="66" spans="1:17" ht="11.25" customHeight="1">
      <c r="A66" s="106" t="s">
        <v>114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9"/>
      <c r="L66" s="135">
        <f>L67+L68</f>
        <v>5711.73</v>
      </c>
      <c r="M66" s="135"/>
      <c r="N66" s="136"/>
      <c r="O66" s="136"/>
      <c r="P66" s="135">
        <f>P67+P68</f>
        <v>5711.73</v>
      </c>
      <c r="Q66" s="135"/>
    </row>
    <row r="67" spans="1:17" ht="11.25" customHeight="1">
      <c r="A67" s="131" t="s">
        <v>127</v>
      </c>
      <c r="B67" s="131"/>
      <c r="C67" s="131"/>
      <c r="D67" s="131"/>
      <c r="E67" s="131"/>
      <c r="F67" s="131"/>
      <c r="G67" s="131"/>
      <c r="H67" s="131"/>
      <c r="I67" s="131"/>
      <c r="J67" s="131"/>
      <c r="K67" s="51" t="s">
        <v>119</v>
      </c>
      <c r="L67" s="144">
        <f>3499.2+273.6+36+347.6+360+6</f>
        <v>4522.4</v>
      </c>
      <c r="M67" s="144"/>
      <c r="N67" s="137"/>
      <c r="O67" s="137"/>
      <c r="P67" s="144">
        <f>L67</f>
        <v>4522.4</v>
      </c>
      <c r="Q67" s="144"/>
    </row>
    <row r="68" spans="1:17" ht="23.25" customHeight="1">
      <c r="A68" s="131" t="s">
        <v>128</v>
      </c>
      <c r="B68" s="131"/>
      <c r="C68" s="131"/>
      <c r="D68" s="131"/>
      <c r="E68" s="131"/>
      <c r="F68" s="131"/>
      <c r="G68" s="131"/>
      <c r="H68" s="131"/>
      <c r="I68" s="131"/>
      <c r="J68" s="131"/>
      <c r="K68" s="51" t="s">
        <v>126</v>
      </c>
      <c r="L68" s="144">
        <v>1189.33</v>
      </c>
      <c r="M68" s="144"/>
      <c r="N68" s="139">
        <f>N59</f>
        <v>0</v>
      </c>
      <c r="O68" s="137"/>
      <c r="P68" s="144">
        <f>L68+N68</f>
        <v>1189.33</v>
      </c>
      <c r="Q68" s="144"/>
    </row>
    <row r="69" spans="1:17" ht="11.25" customHeight="1">
      <c r="A69" s="107" t="s">
        <v>37</v>
      </c>
      <c r="B69" s="107"/>
      <c r="C69" s="107"/>
      <c r="D69" s="107"/>
      <c r="E69" s="107"/>
      <c r="F69" s="107"/>
      <c r="G69" s="107"/>
      <c r="H69" s="107"/>
      <c r="I69" s="107"/>
      <c r="J69" s="107"/>
      <c r="K69" s="70"/>
      <c r="L69" s="135">
        <v>1397.6</v>
      </c>
      <c r="M69" s="135"/>
      <c r="N69" s="136"/>
      <c r="O69" s="136"/>
      <c r="P69" s="135">
        <f>L69</f>
        <v>1397.6</v>
      </c>
      <c r="Q69" s="135"/>
    </row>
    <row r="70" spans="1:17" ht="11.25" customHeight="1">
      <c r="A70" s="131" t="s">
        <v>127</v>
      </c>
      <c r="B70" s="131"/>
      <c r="C70" s="131"/>
      <c r="D70" s="131"/>
      <c r="E70" s="131"/>
      <c r="F70" s="131"/>
      <c r="G70" s="131"/>
      <c r="H70" s="131"/>
      <c r="I70" s="131"/>
      <c r="J70" s="131"/>
      <c r="K70" s="51" t="s">
        <v>119</v>
      </c>
      <c r="L70" s="144">
        <f>972+114.4+72</f>
        <v>1158.4</v>
      </c>
      <c r="M70" s="144"/>
      <c r="N70" s="137"/>
      <c r="O70" s="137"/>
      <c r="P70" s="144">
        <f>L70</f>
        <v>1158.4</v>
      </c>
      <c r="Q70" s="144"/>
    </row>
    <row r="71" spans="1:17" ht="25.5" customHeight="1">
      <c r="A71" s="131" t="s">
        <v>128</v>
      </c>
      <c r="B71" s="131"/>
      <c r="C71" s="131"/>
      <c r="D71" s="131"/>
      <c r="E71" s="131"/>
      <c r="F71" s="131"/>
      <c r="G71" s="131"/>
      <c r="H71" s="131"/>
      <c r="I71" s="131"/>
      <c r="J71" s="131"/>
      <c r="K71" s="51" t="s">
        <v>126</v>
      </c>
      <c r="L71" s="139">
        <v>239.2</v>
      </c>
      <c r="M71" s="140"/>
      <c r="N71" s="137"/>
      <c r="O71" s="145"/>
      <c r="P71" s="139">
        <f>L71</f>
        <v>239.2</v>
      </c>
      <c r="Q71" s="140"/>
    </row>
    <row r="72" spans="1:17" ht="11.25" customHeight="1">
      <c r="A72" s="217" t="s">
        <v>139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9"/>
      <c r="L72" s="133">
        <f>L66+L69</f>
        <v>7109.33</v>
      </c>
      <c r="M72" s="133"/>
      <c r="N72" s="133">
        <f>N66+N69+N68</f>
        <v>0</v>
      </c>
      <c r="O72" s="133"/>
      <c r="P72" s="133">
        <f>P66+P69</f>
        <v>7109.33</v>
      </c>
      <c r="Q72" s="133"/>
    </row>
    <row r="73" spans="1:17" ht="11.25" customHeight="1" thickBot="1">
      <c r="A73" s="4" t="s">
        <v>38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1.25" customHeight="1">
      <c r="A74" s="149" t="s">
        <v>22</v>
      </c>
      <c r="B74" s="149"/>
      <c r="C74" s="152" t="s">
        <v>23</v>
      </c>
      <c r="D74" s="154" t="s">
        <v>39</v>
      </c>
      <c r="E74" s="154"/>
      <c r="F74" s="154"/>
      <c r="G74" s="154"/>
      <c r="H74" s="154"/>
      <c r="I74" s="154"/>
      <c r="J74" s="154"/>
      <c r="K74" s="154"/>
      <c r="L74" s="157" t="s">
        <v>40</v>
      </c>
      <c r="M74" s="157" t="s">
        <v>41</v>
      </c>
      <c r="N74" s="157"/>
      <c r="O74" s="157"/>
      <c r="P74" s="141" t="s">
        <v>42</v>
      </c>
      <c r="Q74" s="141"/>
    </row>
    <row r="75" spans="1:17" ht="11.25" customHeight="1">
      <c r="A75" s="150"/>
      <c r="B75" s="151"/>
      <c r="C75" s="153"/>
      <c r="D75" s="155"/>
      <c r="E75" s="156"/>
      <c r="F75" s="156"/>
      <c r="G75" s="156"/>
      <c r="H75" s="156"/>
      <c r="I75" s="156"/>
      <c r="J75" s="156"/>
      <c r="K75" s="156"/>
      <c r="L75" s="163"/>
      <c r="M75" s="155"/>
      <c r="N75" s="156"/>
      <c r="O75" s="151"/>
      <c r="P75" s="142"/>
      <c r="Q75" s="143"/>
    </row>
    <row r="76" spans="1:17" ht="11.25" customHeight="1" thickBot="1">
      <c r="A76" s="104">
        <v>1</v>
      </c>
      <c r="B76" s="104"/>
      <c r="C76" s="11">
        <v>2</v>
      </c>
      <c r="D76" s="159">
        <v>3</v>
      </c>
      <c r="E76" s="159"/>
      <c r="F76" s="159"/>
      <c r="G76" s="159"/>
      <c r="H76" s="159"/>
      <c r="I76" s="159"/>
      <c r="J76" s="159"/>
      <c r="K76" s="159"/>
      <c r="L76" s="11">
        <v>4</v>
      </c>
      <c r="M76" s="159">
        <v>5</v>
      </c>
      <c r="N76" s="159"/>
      <c r="O76" s="159"/>
      <c r="P76" s="103">
        <v>6</v>
      </c>
      <c r="Q76" s="103"/>
    </row>
    <row r="77" spans="1:17" ht="15" customHeight="1" thickBot="1">
      <c r="A77" s="160" t="s">
        <v>96</v>
      </c>
      <c r="B77" s="161"/>
      <c r="C77" s="162"/>
      <c r="D77" s="158" t="s">
        <v>74</v>
      </c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1:17" ht="21.75" customHeight="1" thickBot="1">
      <c r="A78" s="146" t="s">
        <v>130</v>
      </c>
      <c r="B78" s="147"/>
      <c r="C78" s="56" t="s">
        <v>119</v>
      </c>
      <c r="D78" s="148" t="str">
        <f>E51</f>
        <v>Забезпечення соціального захисту ветеранів війни та праці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</row>
    <row r="79" spans="1:17" ht="11.25" customHeight="1">
      <c r="A79" s="164" t="s">
        <v>43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</row>
    <row r="80" spans="1:17" ht="22.5" customHeight="1">
      <c r="A80" s="22">
        <v>1</v>
      </c>
      <c r="B80" s="23"/>
      <c r="C80" s="51" t="s">
        <v>119</v>
      </c>
      <c r="D80" s="106" t="s">
        <v>100</v>
      </c>
      <c r="E80" s="107"/>
      <c r="F80" s="107"/>
      <c r="G80" s="107"/>
      <c r="H80" s="107"/>
      <c r="I80" s="107"/>
      <c r="J80" s="107"/>
      <c r="K80" s="107"/>
      <c r="L80" s="34" t="s">
        <v>48</v>
      </c>
      <c r="M80" s="76" t="s">
        <v>133</v>
      </c>
      <c r="N80" s="76"/>
      <c r="O80" s="76"/>
      <c r="P80" s="166">
        <f>(243+19+3+158+13+37+5+1+54+52+6)*0+667</f>
        <v>667</v>
      </c>
      <c r="Q80" s="166"/>
    </row>
    <row r="81" spans="1:17" ht="11.25" customHeight="1">
      <c r="A81" s="164" t="s">
        <v>47</v>
      </c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</row>
    <row r="82" spans="1:17" ht="30" customHeight="1">
      <c r="A82" s="22">
        <v>1</v>
      </c>
      <c r="B82" s="23"/>
      <c r="C82" s="51" t="s">
        <v>119</v>
      </c>
      <c r="D82" s="106" t="s">
        <v>101</v>
      </c>
      <c r="E82" s="107"/>
      <c r="F82" s="107"/>
      <c r="G82" s="107"/>
      <c r="H82" s="107"/>
      <c r="I82" s="107"/>
      <c r="J82" s="107"/>
      <c r="K82" s="107"/>
      <c r="L82" s="34" t="s">
        <v>115</v>
      </c>
      <c r="M82" s="76" t="s">
        <v>52</v>
      </c>
      <c r="N82" s="76"/>
      <c r="O82" s="76"/>
      <c r="P82" s="165">
        <f>L50/P80/12*1000</f>
        <v>1424.6826586706648</v>
      </c>
      <c r="Q82" s="165"/>
    </row>
    <row r="83" spans="1:17" ht="11.25" customHeight="1" hidden="1">
      <c r="A83" s="164" t="s">
        <v>49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</row>
    <row r="84" spans="1:17" ht="11.25" customHeight="1" hidden="1">
      <c r="A84" s="22">
        <v>1</v>
      </c>
      <c r="B84" s="23"/>
      <c r="C84" s="15">
        <v>1513201</v>
      </c>
      <c r="D84" s="107" t="s">
        <v>50</v>
      </c>
      <c r="E84" s="107"/>
      <c r="F84" s="107"/>
      <c r="G84" s="107"/>
      <c r="H84" s="107"/>
      <c r="I84" s="107"/>
      <c r="J84" s="107"/>
      <c r="K84" s="107"/>
      <c r="L84" s="24" t="s">
        <v>51</v>
      </c>
      <c r="M84" s="76" t="s">
        <v>52</v>
      </c>
      <c r="N84" s="76"/>
      <c r="O84" s="76"/>
      <c r="P84" s="166">
        <f>P80/P82</f>
        <v>0.4681744358581305</v>
      </c>
      <c r="Q84" s="166"/>
    </row>
    <row r="85" spans="1:17" ht="21.75" customHeight="1" hidden="1">
      <c r="A85" s="167" t="s">
        <v>97</v>
      </c>
      <c r="B85" s="167"/>
      <c r="C85" s="21">
        <v>1513201</v>
      </c>
      <c r="D85" s="148" t="s">
        <v>75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</row>
    <row r="86" spans="1:17" ht="11.25" customHeight="1" hidden="1">
      <c r="A86" s="164" t="s">
        <v>43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</row>
    <row r="87" spans="1:17" ht="11.25" customHeight="1" hidden="1">
      <c r="A87" s="22">
        <v>1</v>
      </c>
      <c r="B87" s="23"/>
      <c r="C87" s="15">
        <v>1513201</v>
      </c>
      <c r="D87" s="107" t="s">
        <v>44</v>
      </c>
      <c r="E87" s="107"/>
      <c r="F87" s="107"/>
      <c r="G87" s="107"/>
      <c r="H87" s="107"/>
      <c r="I87" s="107"/>
      <c r="J87" s="107"/>
      <c r="K87" s="107"/>
      <c r="L87" s="24" t="s">
        <v>45</v>
      </c>
      <c r="M87" s="76" t="s">
        <v>46</v>
      </c>
      <c r="N87" s="76"/>
      <c r="O87" s="76"/>
      <c r="P87" s="166">
        <v>1100</v>
      </c>
      <c r="Q87" s="166"/>
    </row>
    <row r="88" spans="1:17" ht="11.25" customHeight="1" hidden="1">
      <c r="A88" s="164" t="s">
        <v>47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</row>
    <row r="89" spans="1:17" ht="11.25" customHeight="1" hidden="1">
      <c r="A89" s="22">
        <v>1</v>
      </c>
      <c r="B89" s="23"/>
      <c r="C89" s="15">
        <v>1513201</v>
      </c>
      <c r="D89" s="107" t="s">
        <v>53</v>
      </c>
      <c r="E89" s="107"/>
      <c r="F89" s="107"/>
      <c r="G89" s="107"/>
      <c r="H89" s="107"/>
      <c r="I89" s="107"/>
      <c r="J89" s="107"/>
      <c r="K89" s="107"/>
      <c r="L89" s="24" t="s">
        <v>48</v>
      </c>
      <c r="M89" s="76" t="s">
        <v>46</v>
      </c>
      <c r="N89" s="76"/>
      <c r="O89" s="76"/>
      <c r="P89" s="166">
        <v>221</v>
      </c>
      <c r="Q89" s="166"/>
    </row>
    <row r="90" spans="1:17" ht="11.25" customHeight="1" hidden="1">
      <c r="A90" s="164" t="s">
        <v>49</v>
      </c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</row>
    <row r="91" spans="1:17" ht="11.25" customHeight="1" hidden="1">
      <c r="A91" s="22">
        <v>1</v>
      </c>
      <c r="B91" s="23"/>
      <c r="C91" s="15">
        <v>1513201</v>
      </c>
      <c r="D91" s="107" t="s">
        <v>54</v>
      </c>
      <c r="E91" s="107"/>
      <c r="F91" s="107"/>
      <c r="G91" s="107"/>
      <c r="H91" s="107"/>
      <c r="I91" s="107"/>
      <c r="J91" s="107"/>
      <c r="K91" s="107"/>
      <c r="L91" s="24" t="s">
        <v>51</v>
      </c>
      <c r="M91" s="76" t="s">
        <v>52</v>
      </c>
      <c r="N91" s="76"/>
      <c r="O91" s="76"/>
      <c r="P91" s="166">
        <v>5000</v>
      </c>
      <c r="Q91" s="166"/>
    </row>
    <row r="92" spans="1:17" ht="11.25" customHeight="1" hidden="1">
      <c r="A92" s="167" t="s">
        <v>98</v>
      </c>
      <c r="B92" s="167"/>
      <c r="C92" s="21">
        <v>1513201</v>
      </c>
      <c r="D92" s="148" t="s">
        <v>32</v>
      </c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</row>
    <row r="93" spans="1:17" ht="11.25" customHeight="1" hidden="1">
      <c r="A93" s="164" t="s">
        <v>43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</row>
    <row r="94" spans="1:17" ht="11.25" customHeight="1" hidden="1">
      <c r="A94" s="22">
        <v>1</v>
      </c>
      <c r="B94" s="23"/>
      <c r="C94" s="15">
        <v>1513201</v>
      </c>
      <c r="D94" s="107" t="s">
        <v>44</v>
      </c>
      <c r="E94" s="107"/>
      <c r="F94" s="107"/>
      <c r="G94" s="107"/>
      <c r="H94" s="107"/>
      <c r="I94" s="107"/>
      <c r="J94" s="107"/>
      <c r="K94" s="107"/>
      <c r="L94" s="24" t="s">
        <v>45</v>
      </c>
      <c r="M94" s="76" t="s">
        <v>46</v>
      </c>
      <c r="N94" s="76"/>
      <c r="O94" s="76"/>
      <c r="P94" s="166">
        <v>36</v>
      </c>
      <c r="Q94" s="166"/>
    </row>
    <row r="95" spans="1:17" ht="11.25" customHeight="1" hidden="1">
      <c r="A95" s="164" t="s">
        <v>47</v>
      </c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</row>
    <row r="96" spans="1:17" ht="11.25" customHeight="1" hidden="1">
      <c r="A96" s="22">
        <v>1</v>
      </c>
      <c r="B96" s="23"/>
      <c r="C96" s="15">
        <v>1513201</v>
      </c>
      <c r="D96" s="107" t="s">
        <v>55</v>
      </c>
      <c r="E96" s="107"/>
      <c r="F96" s="107"/>
      <c r="G96" s="107"/>
      <c r="H96" s="107"/>
      <c r="I96" s="107"/>
      <c r="J96" s="107"/>
      <c r="K96" s="107"/>
      <c r="L96" s="24" t="s">
        <v>48</v>
      </c>
      <c r="M96" s="76" t="s">
        <v>46</v>
      </c>
      <c r="N96" s="76"/>
      <c r="O96" s="76"/>
      <c r="P96" s="166">
        <v>3</v>
      </c>
      <c r="Q96" s="166"/>
    </row>
    <row r="97" spans="1:17" ht="11.25" customHeight="1" hidden="1">
      <c r="A97" s="164" t="s">
        <v>49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</row>
    <row r="98" spans="1:17" ht="11.25" customHeight="1" hidden="1">
      <c r="A98" s="22">
        <v>1</v>
      </c>
      <c r="B98" s="23"/>
      <c r="C98" s="15">
        <v>1513201</v>
      </c>
      <c r="D98" s="107" t="s">
        <v>54</v>
      </c>
      <c r="E98" s="107"/>
      <c r="F98" s="107"/>
      <c r="G98" s="107"/>
      <c r="H98" s="107"/>
      <c r="I98" s="107"/>
      <c r="J98" s="107"/>
      <c r="K98" s="107"/>
      <c r="L98" s="24" t="s">
        <v>51</v>
      </c>
      <c r="M98" s="76" t="s">
        <v>52</v>
      </c>
      <c r="N98" s="76"/>
      <c r="O98" s="76"/>
      <c r="P98" s="166">
        <v>12</v>
      </c>
      <c r="Q98" s="166"/>
    </row>
    <row r="99" spans="1:17" ht="11.25" customHeight="1" hidden="1">
      <c r="A99" s="167">
        <v>5</v>
      </c>
      <c r="B99" s="167"/>
      <c r="C99" s="21">
        <v>1513201</v>
      </c>
      <c r="D99" s="148">
        <v>12</v>
      </c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</row>
    <row r="100" spans="1:17" ht="11.25" customHeight="1" hidden="1">
      <c r="A100" s="164" t="s">
        <v>43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</row>
    <row r="101" spans="1:17" ht="11.25" customHeight="1" hidden="1">
      <c r="A101" s="22">
        <v>1</v>
      </c>
      <c r="B101" s="23"/>
      <c r="C101" s="15">
        <v>1513201</v>
      </c>
      <c r="D101" s="107" t="s">
        <v>44</v>
      </c>
      <c r="E101" s="107"/>
      <c r="F101" s="107"/>
      <c r="G101" s="107"/>
      <c r="H101" s="107"/>
      <c r="I101" s="107"/>
      <c r="J101" s="107"/>
      <c r="K101" s="107"/>
      <c r="L101" s="24" t="s">
        <v>45</v>
      </c>
      <c r="M101" s="76" t="s">
        <v>46</v>
      </c>
      <c r="N101" s="76"/>
      <c r="O101" s="76"/>
      <c r="P101" s="166">
        <v>1521</v>
      </c>
      <c r="Q101" s="166"/>
    </row>
    <row r="102" spans="1:17" ht="11.25" customHeight="1" hidden="1">
      <c r="A102" s="184" t="s">
        <v>47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</row>
    <row r="103" spans="1:17" ht="11.25" customHeight="1" hidden="1">
      <c r="A103" s="22">
        <v>1</v>
      </c>
      <c r="B103" s="23"/>
      <c r="C103" s="15">
        <v>1513201</v>
      </c>
      <c r="D103" s="107" t="s">
        <v>56</v>
      </c>
      <c r="E103" s="107"/>
      <c r="F103" s="107"/>
      <c r="G103" s="107"/>
      <c r="H103" s="107"/>
      <c r="I103" s="107"/>
      <c r="J103" s="107"/>
      <c r="K103" s="107"/>
      <c r="L103" s="24" t="s">
        <v>48</v>
      </c>
      <c r="M103" s="76" t="s">
        <v>46</v>
      </c>
      <c r="N103" s="76"/>
      <c r="O103" s="76"/>
      <c r="P103" s="166">
        <v>52</v>
      </c>
      <c r="Q103" s="166"/>
    </row>
    <row r="104" spans="1:17" ht="11.25" customHeight="1" hidden="1">
      <c r="A104" s="164" t="s">
        <v>49</v>
      </c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</row>
    <row r="105" spans="1:17" ht="11.25" customHeight="1" hidden="1">
      <c r="A105" s="22">
        <v>1</v>
      </c>
      <c r="B105" s="23"/>
      <c r="C105" s="15">
        <v>1513201</v>
      </c>
      <c r="D105" s="107" t="s">
        <v>54</v>
      </c>
      <c r="E105" s="107"/>
      <c r="F105" s="107"/>
      <c r="G105" s="107"/>
      <c r="H105" s="107"/>
      <c r="I105" s="107"/>
      <c r="J105" s="107"/>
      <c r="K105" s="107"/>
      <c r="L105" s="24" t="s">
        <v>51</v>
      </c>
      <c r="M105" s="76" t="s">
        <v>52</v>
      </c>
      <c r="N105" s="76"/>
      <c r="O105" s="76"/>
      <c r="P105" s="166">
        <f>P101/P103</f>
        <v>29.25</v>
      </c>
      <c r="Q105" s="166"/>
    </row>
    <row r="106" spans="1:17" ht="11.25" customHeight="1" hidden="1">
      <c r="A106" s="167">
        <v>6</v>
      </c>
      <c r="B106" s="167"/>
      <c r="C106" s="21">
        <v>1513201</v>
      </c>
      <c r="D106" s="148" t="s">
        <v>77</v>
      </c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</row>
    <row r="107" spans="1:17" ht="11.25" customHeight="1" hidden="1">
      <c r="A107" s="164" t="s">
        <v>43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</row>
    <row r="108" spans="1:17" ht="11.25" customHeight="1" hidden="1">
      <c r="A108" s="22">
        <v>1</v>
      </c>
      <c r="B108" s="23"/>
      <c r="C108" s="15">
        <v>1513201</v>
      </c>
      <c r="D108" s="107" t="s">
        <v>44</v>
      </c>
      <c r="E108" s="107"/>
      <c r="F108" s="107"/>
      <c r="G108" s="107"/>
      <c r="H108" s="107"/>
      <c r="I108" s="107"/>
      <c r="J108" s="107"/>
      <c r="K108" s="107"/>
      <c r="L108" s="34" t="s">
        <v>45</v>
      </c>
      <c r="M108" s="76" t="s">
        <v>46</v>
      </c>
      <c r="N108" s="76"/>
      <c r="O108" s="76"/>
      <c r="P108" s="166">
        <v>129</v>
      </c>
      <c r="Q108" s="166"/>
    </row>
    <row r="109" spans="1:17" ht="11.25" customHeight="1" hidden="1">
      <c r="A109" s="164" t="s">
        <v>49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</row>
    <row r="110" spans="1:17" ht="11.25" customHeight="1" hidden="1">
      <c r="A110" s="22">
        <v>1</v>
      </c>
      <c r="B110" s="23"/>
      <c r="C110" s="15">
        <v>1513201</v>
      </c>
      <c r="D110" s="107" t="s">
        <v>57</v>
      </c>
      <c r="E110" s="107"/>
      <c r="F110" s="107"/>
      <c r="G110" s="107"/>
      <c r="H110" s="107"/>
      <c r="I110" s="107"/>
      <c r="J110" s="107"/>
      <c r="K110" s="107"/>
      <c r="L110" s="34" t="s">
        <v>48</v>
      </c>
      <c r="M110" s="170" t="s">
        <v>46</v>
      </c>
      <c r="N110" s="76"/>
      <c r="O110" s="76"/>
      <c r="P110" s="166">
        <v>48</v>
      </c>
      <c r="Q110" s="166"/>
    </row>
    <row r="111" spans="1:17" ht="11.25" customHeight="1" hidden="1">
      <c r="A111" s="22">
        <v>2</v>
      </c>
      <c r="B111" s="23"/>
      <c r="C111" s="15">
        <v>1513201</v>
      </c>
      <c r="D111" s="107" t="s">
        <v>50</v>
      </c>
      <c r="E111" s="107"/>
      <c r="F111" s="107"/>
      <c r="G111" s="107"/>
      <c r="H111" s="107"/>
      <c r="I111" s="107"/>
      <c r="J111" s="107"/>
      <c r="K111" s="107"/>
      <c r="L111" s="34" t="s">
        <v>80</v>
      </c>
      <c r="M111" s="76" t="s">
        <v>52</v>
      </c>
      <c r="N111" s="76"/>
      <c r="O111" s="76"/>
      <c r="P111" s="168">
        <f>P108/P110</f>
        <v>2.6875</v>
      </c>
      <c r="Q111" s="169"/>
    </row>
    <row r="112" spans="1:17" ht="30" customHeight="1" hidden="1">
      <c r="A112" s="22"/>
      <c r="B112" s="38">
        <v>7</v>
      </c>
      <c r="C112" s="39">
        <v>1513201</v>
      </c>
      <c r="D112" s="171" t="s">
        <v>78</v>
      </c>
      <c r="E112" s="179"/>
      <c r="F112" s="179"/>
      <c r="G112" s="179"/>
      <c r="H112" s="179"/>
      <c r="I112" s="179"/>
      <c r="J112" s="179"/>
      <c r="K112" s="179"/>
      <c r="L112" s="180"/>
      <c r="M112" s="180"/>
      <c r="N112" s="180"/>
      <c r="O112" s="180"/>
      <c r="P112" s="180"/>
      <c r="Q112" s="181"/>
    </row>
    <row r="113" spans="1:17" ht="13.5" customHeight="1" hidden="1">
      <c r="A113" s="172" t="s">
        <v>43</v>
      </c>
      <c r="B113" s="173"/>
      <c r="C113" s="15"/>
      <c r="D113" s="171"/>
      <c r="E113" s="118"/>
      <c r="F113" s="118"/>
      <c r="G113" s="118"/>
      <c r="H113" s="118"/>
      <c r="I113" s="118"/>
      <c r="J113" s="118"/>
      <c r="K113" s="119"/>
      <c r="L113" s="24"/>
      <c r="M113" s="76"/>
      <c r="N113" s="182"/>
      <c r="O113" s="183"/>
      <c r="P113" s="168"/>
      <c r="Q113" s="169"/>
    </row>
    <row r="114" spans="1:17" ht="13.5" customHeight="1" hidden="1">
      <c r="A114" s="22">
        <v>1</v>
      </c>
      <c r="B114" s="23"/>
      <c r="C114" s="15">
        <v>1513201</v>
      </c>
      <c r="D114" s="107" t="s">
        <v>44</v>
      </c>
      <c r="E114" s="107"/>
      <c r="F114" s="107"/>
      <c r="G114" s="107"/>
      <c r="H114" s="107"/>
      <c r="I114" s="107"/>
      <c r="J114" s="107"/>
      <c r="K114" s="107"/>
      <c r="L114" s="34" t="s">
        <v>45</v>
      </c>
      <c r="M114" s="170" t="s">
        <v>46</v>
      </c>
      <c r="N114" s="76"/>
      <c r="O114" s="76"/>
      <c r="P114" s="166">
        <v>122.5</v>
      </c>
      <c r="Q114" s="166"/>
    </row>
    <row r="115" spans="1:17" ht="13.5" customHeight="1" hidden="1">
      <c r="A115" s="184" t="s">
        <v>47</v>
      </c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</row>
    <row r="116" spans="1:17" ht="13.5" customHeight="1" hidden="1">
      <c r="A116" s="36">
        <v>1</v>
      </c>
      <c r="B116" s="35"/>
      <c r="C116" s="37">
        <v>1513201</v>
      </c>
      <c r="D116" s="106" t="s">
        <v>79</v>
      </c>
      <c r="E116" s="107"/>
      <c r="F116" s="107"/>
      <c r="G116" s="107"/>
      <c r="H116" s="107"/>
      <c r="I116" s="107"/>
      <c r="J116" s="107"/>
      <c r="K116" s="107"/>
      <c r="L116" s="37" t="s">
        <v>48</v>
      </c>
      <c r="M116" s="174" t="s">
        <v>46</v>
      </c>
      <c r="N116" s="175"/>
      <c r="O116" s="176"/>
      <c r="P116" s="177">
        <v>49</v>
      </c>
      <c r="Q116" s="178"/>
    </row>
    <row r="117" spans="1:17" ht="13.5" customHeight="1" hidden="1">
      <c r="A117" s="164" t="s">
        <v>49</v>
      </c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</row>
    <row r="118" spans="1:17" ht="11.25" customHeight="1" hidden="1">
      <c r="A118" s="22">
        <v>1</v>
      </c>
      <c r="B118" s="23"/>
      <c r="C118" s="15">
        <v>1513201</v>
      </c>
      <c r="D118" s="107" t="s">
        <v>50</v>
      </c>
      <c r="E118" s="107"/>
      <c r="F118" s="107"/>
      <c r="G118" s="107"/>
      <c r="H118" s="107"/>
      <c r="I118" s="107"/>
      <c r="J118" s="107"/>
      <c r="K118" s="107"/>
      <c r="L118" s="34" t="s">
        <v>80</v>
      </c>
      <c r="M118" s="170" t="s">
        <v>52</v>
      </c>
      <c r="N118" s="76"/>
      <c r="O118" s="76"/>
      <c r="P118" s="166">
        <v>2500</v>
      </c>
      <c r="Q118" s="166"/>
    </row>
    <row r="119" spans="1:17" ht="13.5" customHeight="1" thickBot="1">
      <c r="A119" s="197" t="s">
        <v>131</v>
      </c>
      <c r="B119" s="198"/>
      <c r="C119" s="199"/>
      <c r="D119" s="158" t="s">
        <v>120</v>
      </c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1:17" ht="11.25" customHeight="1" thickBot="1">
      <c r="A120" s="146" t="s">
        <v>132</v>
      </c>
      <c r="B120" s="147"/>
      <c r="C120" s="56" t="s">
        <v>126</v>
      </c>
      <c r="D120" s="148" t="s">
        <v>95</v>
      </c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</row>
    <row r="121" spans="1:17" ht="11.25" customHeight="1">
      <c r="A121" s="164" t="s">
        <v>43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</row>
    <row r="122" spans="1:17" ht="11.25" customHeight="1">
      <c r="A122" s="22">
        <v>1</v>
      </c>
      <c r="B122" s="23"/>
      <c r="C122" s="51" t="s">
        <v>129</v>
      </c>
      <c r="D122" s="106" t="s">
        <v>86</v>
      </c>
      <c r="E122" s="107"/>
      <c r="F122" s="107"/>
      <c r="G122" s="107"/>
      <c r="H122" s="107"/>
      <c r="I122" s="107"/>
      <c r="J122" s="107"/>
      <c r="K122" s="107"/>
      <c r="L122" s="34" t="s">
        <v>48</v>
      </c>
      <c r="M122" s="76" t="s">
        <v>89</v>
      </c>
      <c r="N122" s="76"/>
      <c r="O122" s="76"/>
      <c r="P122" s="166">
        <f>51672+200</f>
        <v>51872</v>
      </c>
      <c r="Q122" s="166"/>
    </row>
    <row r="123" spans="1:17" ht="11.25" customHeight="1" hidden="1">
      <c r="A123" s="22">
        <v>2</v>
      </c>
      <c r="B123" s="23"/>
      <c r="C123" s="51" t="s">
        <v>85</v>
      </c>
      <c r="D123" s="107" t="s">
        <v>59</v>
      </c>
      <c r="E123" s="107"/>
      <c r="F123" s="107"/>
      <c r="G123" s="107"/>
      <c r="H123" s="107"/>
      <c r="I123" s="107"/>
      <c r="J123" s="107"/>
      <c r="K123" s="107"/>
      <c r="L123" s="24" t="s">
        <v>48</v>
      </c>
      <c r="M123" s="76" t="s">
        <v>46</v>
      </c>
      <c r="N123" s="76"/>
      <c r="O123" s="76"/>
      <c r="P123" s="166">
        <v>156173</v>
      </c>
      <c r="Q123" s="166"/>
    </row>
    <row r="124" spans="1:17" ht="11.25" customHeight="1">
      <c r="A124" s="164" t="s">
        <v>47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</row>
    <row r="125" spans="1:17" ht="11.25" customHeight="1">
      <c r="A125" s="22">
        <v>1</v>
      </c>
      <c r="B125" s="23"/>
      <c r="C125" s="51" t="s">
        <v>126</v>
      </c>
      <c r="D125" s="106" t="s">
        <v>87</v>
      </c>
      <c r="E125" s="107"/>
      <c r="F125" s="107"/>
      <c r="G125" s="107"/>
      <c r="H125" s="107"/>
      <c r="I125" s="107"/>
      <c r="J125" s="107"/>
      <c r="K125" s="107"/>
      <c r="L125" s="34" t="s">
        <v>45</v>
      </c>
      <c r="M125" s="76" t="s">
        <v>52</v>
      </c>
      <c r="N125" s="76"/>
      <c r="O125" s="76"/>
      <c r="P125" s="166">
        <v>14.88</v>
      </c>
      <c r="Q125" s="166"/>
    </row>
    <row r="126" spans="1:17" ht="11.25" customHeight="1">
      <c r="A126" s="164" t="s">
        <v>49</v>
      </c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</row>
    <row r="127" spans="1:17" ht="28.5" customHeight="1">
      <c r="A127" s="22">
        <v>1</v>
      </c>
      <c r="B127" s="23"/>
      <c r="C127" s="51" t="s">
        <v>126</v>
      </c>
      <c r="D127" s="106" t="s">
        <v>88</v>
      </c>
      <c r="E127" s="107"/>
      <c r="F127" s="107"/>
      <c r="G127" s="107"/>
      <c r="H127" s="107"/>
      <c r="I127" s="107"/>
      <c r="J127" s="107"/>
      <c r="K127" s="107"/>
      <c r="L127" s="34" t="s">
        <v>90</v>
      </c>
      <c r="M127" s="76" t="s">
        <v>52</v>
      </c>
      <c r="N127" s="76"/>
      <c r="O127" s="76"/>
      <c r="P127" s="166">
        <v>96.65</v>
      </c>
      <c r="Q127" s="166"/>
    </row>
    <row r="128" spans="1:17" ht="15.75" customHeight="1" hidden="1">
      <c r="A128" s="167" t="s">
        <v>91</v>
      </c>
      <c r="B128" s="167"/>
      <c r="C128" s="146" t="s">
        <v>81</v>
      </c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147"/>
    </row>
    <row r="129" spans="1:17" ht="12.75" customHeight="1" hidden="1">
      <c r="A129" s="203" t="s">
        <v>47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204"/>
    </row>
    <row r="130" spans="1:17" ht="11.25" customHeight="1" hidden="1">
      <c r="A130" s="48">
        <v>1</v>
      </c>
      <c r="B130" s="49"/>
      <c r="C130" s="51" t="s">
        <v>85</v>
      </c>
      <c r="D130" s="206" t="s">
        <v>82</v>
      </c>
      <c r="E130" s="207"/>
      <c r="F130" s="207"/>
      <c r="G130" s="207"/>
      <c r="H130" s="207"/>
      <c r="I130" s="207"/>
      <c r="J130" s="207"/>
      <c r="K130" s="208"/>
      <c r="L130" s="43" t="s">
        <v>58</v>
      </c>
      <c r="M130" s="76" t="s">
        <v>46</v>
      </c>
      <c r="N130" s="76"/>
      <c r="O130" s="76"/>
      <c r="P130" s="168">
        <v>1</v>
      </c>
      <c r="Q130" s="169"/>
    </row>
    <row r="131" spans="1:17" ht="11.25" customHeight="1" hidden="1">
      <c r="A131" s="210" t="s">
        <v>43</v>
      </c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2"/>
    </row>
    <row r="132" spans="1:17" ht="11.25" customHeight="1" hidden="1">
      <c r="A132" s="50">
        <v>1</v>
      </c>
      <c r="B132" s="42"/>
      <c r="C132" s="51" t="s">
        <v>85</v>
      </c>
      <c r="D132" s="193" t="s">
        <v>83</v>
      </c>
      <c r="E132" s="194"/>
      <c r="F132" s="194"/>
      <c r="G132" s="194"/>
      <c r="H132" s="194"/>
      <c r="I132" s="194"/>
      <c r="J132" s="194"/>
      <c r="K132" s="195"/>
      <c r="L132" s="47" t="s">
        <v>84</v>
      </c>
      <c r="M132" s="76" t="s">
        <v>46</v>
      </c>
      <c r="N132" s="76"/>
      <c r="O132" s="213"/>
      <c r="P132" s="185">
        <v>8</v>
      </c>
      <c r="Q132" s="186"/>
    </row>
    <row r="133" spans="1:17" ht="11.25" customHeight="1" hidden="1">
      <c r="A133" s="77" t="s">
        <v>49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</row>
    <row r="134" spans="1:17" ht="11.25" customHeight="1" hidden="1">
      <c r="A134" s="41">
        <v>1</v>
      </c>
      <c r="B134" s="42"/>
      <c r="C134" s="51" t="s">
        <v>85</v>
      </c>
      <c r="D134" s="73" t="s">
        <v>116</v>
      </c>
      <c r="E134" s="74"/>
      <c r="F134" s="74"/>
      <c r="G134" s="74"/>
      <c r="H134" s="74"/>
      <c r="I134" s="74"/>
      <c r="J134" s="74"/>
      <c r="K134" s="75"/>
      <c r="L134" s="47" t="s">
        <v>84</v>
      </c>
      <c r="M134" s="76" t="s">
        <v>52</v>
      </c>
      <c r="N134" s="76"/>
      <c r="O134" s="76"/>
      <c r="P134" s="192">
        <v>8</v>
      </c>
      <c r="Q134" s="192"/>
    </row>
    <row r="135" spans="1:17" ht="11.25" hidden="1">
      <c r="A135" s="210" t="s">
        <v>92</v>
      </c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2"/>
    </row>
    <row r="136" spans="1:17" ht="22.5" customHeight="1" hidden="1">
      <c r="A136" s="50">
        <v>1</v>
      </c>
      <c r="B136" s="42"/>
      <c r="C136" s="51" t="s">
        <v>85</v>
      </c>
      <c r="D136" s="200" t="s">
        <v>103</v>
      </c>
      <c r="E136" s="201"/>
      <c r="F136" s="201"/>
      <c r="G136" s="201"/>
      <c r="H136" s="201"/>
      <c r="I136" s="201"/>
      <c r="J136" s="201"/>
      <c r="K136" s="202"/>
      <c r="L136" s="47" t="s">
        <v>84</v>
      </c>
      <c r="M136" s="76" t="s">
        <v>52</v>
      </c>
      <c r="N136" s="76"/>
      <c r="O136" s="76"/>
      <c r="P136" s="185" t="s">
        <v>93</v>
      </c>
      <c r="Q136" s="186"/>
    </row>
    <row r="137" spans="13:17" ht="11.25">
      <c r="M137" s="40"/>
      <c r="N137" s="40"/>
      <c r="O137" s="40"/>
      <c r="P137" s="45"/>
      <c r="Q137" s="46"/>
    </row>
    <row r="138" spans="1:17" ht="11.25" customHeight="1">
      <c r="A138" s="4" t="s">
        <v>60</v>
      </c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4" t="s">
        <v>27</v>
      </c>
    </row>
    <row r="140" spans="1:17" ht="36.75" customHeight="1">
      <c r="A140" s="124" t="s">
        <v>61</v>
      </c>
      <c r="B140" s="124"/>
      <c r="C140" s="95" t="s">
        <v>62</v>
      </c>
      <c r="D140" s="95"/>
      <c r="E140" s="95"/>
      <c r="F140" s="190" t="s">
        <v>23</v>
      </c>
      <c r="G140" s="125" t="s">
        <v>63</v>
      </c>
      <c r="H140" s="125"/>
      <c r="I140" s="125"/>
      <c r="J140" s="187" t="s">
        <v>64</v>
      </c>
      <c r="K140" s="187"/>
      <c r="L140" s="187"/>
      <c r="M140" s="95" t="s">
        <v>65</v>
      </c>
      <c r="N140" s="95"/>
      <c r="O140" s="95"/>
      <c r="P140" s="188" t="s">
        <v>66</v>
      </c>
      <c r="Q140" s="188"/>
    </row>
    <row r="141" spans="1:17" ht="21.75" customHeight="1">
      <c r="A141" s="80"/>
      <c r="B141" s="97"/>
      <c r="C141" s="96"/>
      <c r="D141" s="97"/>
      <c r="E141" s="97"/>
      <c r="F141" s="191"/>
      <c r="G141" s="25" t="s">
        <v>29</v>
      </c>
      <c r="H141" s="25" t="s">
        <v>30</v>
      </c>
      <c r="I141" s="26" t="s">
        <v>31</v>
      </c>
      <c r="J141" s="25" t="s">
        <v>29</v>
      </c>
      <c r="K141" s="25" t="s">
        <v>30</v>
      </c>
      <c r="L141" s="26" t="s">
        <v>31</v>
      </c>
      <c r="M141" s="25" t="s">
        <v>29</v>
      </c>
      <c r="N141" s="25" t="s">
        <v>30</v>
      </c>
      <c r="O141" s="26" t="s">
        <v>31</v>
      </c>
      <c r="P141" s="96"/>
      <c r="Q141" s="189"/>
    </row>
    <row r="142" spans="1:17" ht="11.25" customHeight="1">
      <c r="A142" s="104">
        <v>1</v>
      </c>
      <c r="B142" s="104"/>
      <c r="C142" s="159">
        <v>2</v>
      </c>
      <c r="D142" s="159"/>
      <c r="E142" s="159"/>
      <c r="F142" s="11">
        <v>3</v>
      </c>
      <c r="G142" s="11">
        <v>4</v>
      </c>
      <c r="H142" s="11">
        <v>5</v>
      </c>
      <c r="I142" s="11">
        <v>6</v>
      </c>
      <c r="J142" s="11">
        <v>7</v>
      </c>
      <c r="K142" s="11">
        <v>8</v>
      </c>
      <c r="L142" s="11">
        <v>9</v>
      </c>
      <c r="M142" s="11">
        <v>10</v>
      </c>
      <c r="N142" s="11">
        <v>11</v>
      </c>
      <c r="O142" s="20">
        <v>12</v>
      </c>
      <c r="P142" s="103">
        <v>13</v>
      </c>
      <c r="Q142" s="103"/>
    </row>
    <row r="143" spans="1:17" ht="11.25" customHeight="1">
      <c r="A143" s="130" t="s">
        <v>67</v>
      </c>
      <c r="B143" s="130"/>
      <c r="C143" s="130"/>
      <c r="D143" s="130"/>
      <c r="E143" s="130"/>
      <c r="F143" s="17"/>
      <c r="G143" s="12"/>
      <c r="H143" s="12"/>
      <c r="I143" s="12"/>
      <c r="J143" s="12"/>
      <c r="K143" s="12"/>
      <c r="L143" s="12"/>
      <c r="M143" s="12"/>
      <c r="N143" s="12"/>
      <c r="O143" s="12"/>
      <c r="P143" s="216"/>
      <c r="Q143" s="216"/>
    </row>
    <row r="145" spans="1:17" ht="11.25" customHeight="1">
      <c r="A145" s="1" t="s">
        <v>68</v>
      </c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1.25" customHeight="1">
      <c r="A146" s="1" t="s">
        <v>69</v>
      </c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1.25" customHeight="1">
      <c r="A147" s="1" t="s">
        <v>70</v>
      </c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9" spans="1:17" ht="24.75" customHeight="1">
      <c r="A149"/>
      <c r="B149" s="205" t="s">
        <v>134</v>
      </c>
      <c r="C149" s="205"/>
      <c r="D149" s="205"/>
      <c r="E149" s="205"/>
      <c r="F149"/>
      <c r="G149" s="9"/>
      <c r="H149"/>
      <c r="I149"/>
      <c r="J149"/>
      <c r="K149"/>
      <c r="L149"/>
      <c r="M149"/>
      <c r="N149" s="215" t="s">
        <v>135</v>
      </c>
      <c r="O149" s="215"/>
      <c r="P149" s="215"/>
      <c r="Q149"/>
    </row>
    <row r="150" spans="1:17" ht="11.25" customHeight="1">
      <c r="A150"/>
      <c r="B150"/>
      <c r="C150"/>
      <c r="D150"/>
      <c r="E150"/>
      <c r="F150"/>
      <c r="G150" s="71" t="s">
        <v>71</v>
      </c>
      <c r="H150" s="71"/>
      <c r="I150" s="71"/>
      <c r="J150"/>
      <c r="K150"/>
      <c r="L150"/>
      <c r="M150" s="5"/>
      <c r="N150" s="5" t="s">
        <v>72</v>
      </c>
      <c r="O150" s="5"/>
      <c r="P150"/>
      <c r="Q150"/>
    </row>
    <row r="151" spans="1:17" ht="12.75" customHeight="1">
      <c r="A151"/>
      <c r="B151" s="27" t="s">
        <v>73</v>
      </c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3" spans="1:17" ht="36.75" customHeight="1">
      <c r="A153"/>
      <c r="B153" s="205" t="s">
        <v>136</v>
      </c>
      <c r="C153" s="205"/>
      <c r="D153" s="205"/>
      <c r="E153" s="205"/>
      <c r="F153"/>
      <c r="G153" s="9"/>
      <c r="H153"/>
      <c r="I153"/>
      <c r="J153"/>
      <c r="K153"/>
      <c r="L153"/>
      <c r="M153"/>
      <c r="N153" s="214" t="s">
        <v>137</v>
      </c>
      <c r="O153" s="214"/>
      <c r="P153" s="214"/>
      <c r="Q153"/>
    </row>
    <row r="154" spans="1:17" ht="11.25" customHeight="1">
      <c r="A154"/>
      <c r="B154"/>
      <c r="C154"/>
      <c r="D154"/>
      <c r="E154"/>
      <c r="F154"/>
      <c r="G154" s="71" t="s">
        <v>71</v>
      </c>
      <c r="H154" s="71"/>
      <c r="I154" s="71"/>
      <c r="J154"/>
      <c r="K154"/>
      <c r="L154"/>
      <c r="M154" s="5"/>
      <c r="N154" s="5" t="s">
        <v>72</v>
      </c>
      <c r="O154" s="5"/>
      <c r="P154"/>
      <c r="Q154"/>
    </row>
    <row r="157" spans="2:7" s="28" customFormat="1" ht="8.25" customHeight="1">
      <c r="B157" s="196"/>
      <c r="C157" s="196"/>
      <c r="D157" s="196"/>
      <c r="F157" s="196"/>
      <c r="G157" s="196"/>
    </row>
    <row r="158" spans="1:17" ht="11.25" customHeight="1">
      <c r="A158"/>
      <c r="B158" s="2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/>
      <c r="N158"/>
      <c r="O158"/>
      <c r="P158"/>
      <c r="Q158"/>
    </row>
    <row r="159" spans="1:17" ht="11.25" customHeight="1">
      <c r="A159"/>
      <c r="B159" s="2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/>
      <c r="N159"/>
      <c r="O159"/>
      <c r="P159"/>
      <c r="Q159"/>
    </row>
  </sheetData>
  <sheetProtection/>
  <mergeCells count="296">
    <mergeCell ref="N153:P153"/>
    <mergeCell ref="N149:P149"/>
    <mergeCell ref="D122:K122"/>
    <mergeCell ref="D123:K123"/>
    <mergeCell ref="M122:O122"/>
    <mergeCell ref="P122:Q122"/>
    <mergeCell ref="A124:Q124"/>
    <mergeCell ref="M130:O130"/>
    <mergeCell ref="P143:Q143"/>
    <mergeCell ref="B153:E153"/>
    <mergeCell ref="A90:Q90"/>
    <mergeCell ref="D91:K91"/>
    <mergeCell ref="M91:O91"/>
    <mergeCell ref="M94:O94"/>
    <mergeCell ref="P94:Q94"/>
    <mergeCell ref="D94:K94"/>
    <mergeCell ref="P98:Q98"/>
    <mergeCell ref="M98:O98"/>
    <mergeCell ref="A102:Q102"/>
    <mergeCell ref="D98:K98"/>
    <mergeCell ref="M101:O101"/>
    <mergeCell ref="P101:Q101"/>
    <mergeCell ref="D96:K96"/>
    <mergeCell ref="M96:O96"/>
    <mergeCell ref="G150:I150"/>
    <mergeCell ref="D127:K127"/>
    <mergeCell ref="C128:Q128"/>
    <mergeCell ref="P127:Q127"/>
    <mergeCell ref="A135:Q135"/>
    <mergeCell ref="A131:Q131"/>
    <mergeCell ref="M132:O132"/>
    <mergeCell ref="P96:Q96"/>
    <mergeCell ref="P91:Q91"/>
    <mergeCell ref="B149:E149"/>
    <mergeCell ref="M105:O105"/>
    <mergeCell ref="P105:Q105"/>
    <mergeCell ref="D105:K105"/>
    <mergeCell ref="D130:K130"/>
    <mergeCell ref="A93:Q93"/>
    <mergeCell ref="D118:K118"/>
    <mergeCell ref="A143:E143"/>
    <mergeCell ref="D103:K103"/>
    <mergeCell ref="A142:B142"/>
    <mergeCell ref="A119:C119"/>
    <mergeCell ref="A120:B120"/>
    <mergeCell ref="D120:Q120"/>
    <mergeCell ref="D119:Q119"/>
    <mergeCell ref="A121:Q121"/>
    <mergeCell ref="M123:O123"/>
    <mergeCell ref="P123:Q123"/>
    <mergeCell ref="D136:K136"/>
    <mergeCell ref="A129:Q129"/>
    <mergeCell ref="C159:L159"/>
    <mergeCell ref="G154:I154"/>
    <mergeCell ref="B157:D157"/>
    <mergeCell ref="F157:G157"/>
    <mergeCell ref="C158:L158"/>
    <mergeCell ref="F140:F141"/>
    <mergeCell ref="G140:I140"/>
    <mergeCell ref="P134:Q134"/>
    <mergeCell ref="D132:K132"/>
    <mergeCell ref="A126:Q126"/>
    <mergeCell ref="M127:O127"/>
    <mergeCell ref="C142:E142"/>
    <mergeCell ref="P142:Q142"/>
    <mergeCell ref="J140:L140"/>
    <mergeCell ref="M140:O140"/>
    <mergeCell ref="P140:Q141"/>
    <mergeCell ref="P130:Q130"/>
    <mergeCell ref="A140:B141"/>
    <mergeCell ref="C140:E141"/>
    <mergeCell ref="A128:B128"/>
    <mergeCell ref="M136:O136"/>
    <mergeCell ref="P136:Q136"/>
    <mergeCell ref="P132:Q132"/>
    <mergeCell ref="D116:K116"/>
    <mergeCell ref="M114:O114"/>
    <mergeCell ref="P114:Q114"/>
    <mergeCell ref="P125:Q125"/>
    <mergeCell ref="D125:K125"/>
    <mergeCell ref="M125:O125"/>
    <mergeCell ref="M113:O113"/>
    <mergeCell ref="P113:Q113"/>
    <mergeCell ref="D114:K114"/>
    <mergeCell ref="A115:Q115"/>
    <mergeCell ref="M118:O118"/>
    <mergeCell ref="D110:K110"/>
    <mergeCell ref="P118:Q118"/>
    <mergeCell ref="D111:K111"/>
    <mergeCell ref="A117:Q117"/>
    <mergeCell ref="D113:K113"/>
    <mergeCell ref="A113:B113"/>
    <mergeCell ref="M116:O116"/>
    <mergeCell ref="P116:Q116"/>
    <mergeCell ref="D112:Q112"/>
    <mergeCell ref="D108:K108"/>
    <mergeCell ref="M108:O108"/>
    <mergeCell ref="P108:Q108"/>
    <mergeCell ref="M111:O111"/>
    <mergeCell ref="P111:Q111"/>
    <mergeCell ref="M110:O110"/>
    <mergeCell ref="A109:Q109"/>
    <mergeCell ref="P110:Q110"/>
    <mergeCell ref="A107:Q107"/>
    <mergeCell ref="A99:B99"/>
    <mergeCell ref="D99:Q99"/>
    <mergeCell ref="A104:Q104"/>
    <mergeCell ref="M103:O103"/>
    <mergeCell ref="P103:Q103"/>
    <mergeCell ref="A106:B106"/>
    <mergeCell ref="D106:Q106"/>
    <mergeCell ref="A100:Q100"/>
    <mergeCell ref="D101:K101"/>
    <mergeCell ref="A85:B85"/>
    <mergeCell ref="D85:Q85"/>
    <mergeCell ref="A95:Q95"/>
    <mergeCell ref="A97:Q97"/>
    <mergeCell ref="A88:Q88"/>
    <mergeCell ref="D89:K89"/>
    <mergeCell ref="M89:O89"/>
    <mergeCell ref="P89:Q89"/>
    <mergeCell ref="A92:B92"/>
    <mergeCell ref="D92:Q92"/>
    <mergeCell ref="A83:Q83"/>
    <mergeCell ref="D84:K84"/>
    <mergeCell ref="M84:O84"/>
    <mergeCell ref="P84:Q84"/>
    <mergeCell ref="A86:Q86"/>
    <mergeCell ref="D87:K87"/>
    <mergeCell ref="M87:O87"/>
    <mergeCell ref="P87:Q87"/>
    <mergeCell ref="A79:Q79"/>
    <mergeCell ref="D80:K80"/>
    <mergeCell ref="M80:O80"/>
    <mergeCell ref="P80:Q80"/>
    <mergeCell ref="A81:Q81"/>
    <mergeCell ref="D82:K82"/>
    <mergeCell ref="M82:O82"/>
    <mergeCell ref="P82:Q82"/>
    <mergeCell ref="A70:J70"/>
    <mergeCell ref="D77:Q77"/>
    <mergeCell ref="A76:B76"/>
    <mergeCell ref="D76:K76"/>
    <mergeCell ref="M76:O76"/>
    <mergeCell ref="P76:Q76"/>
    <mergeCell ref="A77:C77"/>
    <mergeCell ref="L74:L75"/>
    <mergeCell ref="L72:M72"/>
    <mergeCell ref="P71:Q71"/>
    <mergeCell ref="L67:M67"/>
    <mergeCell ref="A78:B78"/>
    <mergeCell ref="D78:Q78"/>
    <mergeCell ref="N70:O70"/>
    <mergeCell ref="A74:B75"/>
    <mergeCell ref="C74:C75"/>
    <mergeCell ref="N72:O72"/>
    <mergeCell ref="D74:K75"/>
    <mergeCell ref="A72:K72"/>
    <mergeCell ref="M74:O75"/>
    <mergeCell ref="N68:O68"/>
    <mergeCell ref="P68:Q68"/>
    <mergeCell ref="L70:M70"/>
    <mergeCell ref="P72:Q72"/>
    <mergeCell ref="N71:O71"/>
    <mergeCell ref="L68:M68"/>
    <mergeCell ref="A67:J67"/>
    <mergeCell ref="A71:J71"/>
    <mergeCell ref="L71:M71"/>
    <mergeCell ref="P74:Q75"/>
    <mergeCell ref="P70:Q70"/>
    <mergeCell ref="A69:J69"/>
    <mergeCell ref="L69:M69"/>
    <mergeCell ref="P69:Q69"/>
    <mergeCell ref="N69:O69"/>
    <mergeCell ref="P67:Q67"/>
    <mergeCell ref="L64:M64"/>
    <mergeCell ref="N64:O64"/>
    <mergeCell ref="A65:K65"/>
    <mergeCell ref="L65:M65"/>
    <mergeCell ref="N65:O65"/>
    <mergeCell ref="A68:J68"/>
    <mergeCell ref="P63:Q63"/>
    <mergeCell ref="P65:Q65"/>
    <mergeCell ref="A64:J64"/>
    <mergeCell ref="P64:Q64"/>
    <mergeCell ref="A66:J66"/>
    <mergeCell ref="L66:M66"/>
    <mergeCell ref="N66:O66"/>
    <mergeCell ref="P66:Q66"/>
    <mergeCell ref="N67:O67"/>
    <mergeCell ref="A63:J63"/>
    <mergeCell ref="L63:M63"/>
    <mergeCell ref="L58:M58"/>
    <mergeCell ref="N63:O63"/>
    <mergeCell ref="E59:K59"/>
    <mergeCell ref="L59:M59"/>
    <mergeCell ref="N59:O59"/>
    <mergeCell ref="N58:O58"/>
    <mergeCell ref="A60:K60"/>
    <mergeCell ref="A59:B59"/>
    <mergeCell ref="P60:Q60"/>
    <mergeCell ref="L60:M60"/>
    <mergeCell ref="N57:O57"/>
    <mergeCell ref="P59:Q59"/>
    <mergeCell ref="N60:O60"/>
    <mergeCell ref="A57:B57"/>
    <mergeCell ref="E57:K57"/>
    <mergeCell ref="L57:M57"/>
    <mergeCell ref="A58:B58"/>
    <mergeCell ref="E58:K58"/>
    <mergeCell ref="N54:O54"/>
    <mergeCell ref="N56:O56"/>
    <mergeCell ref="P54:Q54"/>
    <mergeCell ref="A55:B55"/>
    <mergeCell ref="E55:K55"/>
    <mergeCell ref="L55:M55"/>
    <mergeCell ref="N55:O55"/>
    <mergeCell ref="A56:B56"/>
    <mergeCell ref="E56:K56"/>
    <mergeCell ref="L56:M56"/>
    <mergeCell ref="P55:Q55"/>
    <mergeCell ref="P58:Q58"/>
    <mergeCell ref="P57:Q57"/>
    <mergeCell ref="P56:Q56"/>
    <mergeCell ref="A53:B53"/>
    <mergeCell ref="E53:K53"/>
    <mergeCell ref="L53:M53"/>
    <mergeCell ref="P53:Q53"/>
    <mergeCell ref="P52:Q52"/>
    <mergeCell ref="N50:O50"/>
    <mergeCell ref="N53:O53"/>
    <mergeCell ref="A54:B54"/>
    <mergeCell ref="E54:K54"/>
    <mergeCell ref="A52:B52"/>
    <mergeCell ref="E52:K52"/>
    <mergeCell ref="L52:M52"/>
    <mergeCell ref="N52:O52"/>
    <mergeCell ref="L54:M54"/>
    <mergeCell ref="P51:Q51"/>
    <mergeCell ref="P49:Q49"/>
    <mergeCell ref="A49:B49"/>
    <mergeCell ref="E49:K49"/>
    <mergeCell ref="A51:B51"/>
    <mergeCell ref="E51:K51"/>
    <mergeCell ref="L51:M51"/>
    <mergeCell ref="N51:O51"/>
    <mergeCell ref="A50:B50"/>
    <mergeCell ref="E50:K50"/>
    <mergeCell ref="A38:Q39"/>
    <mergeCell ref="D47:D48"/>
    <mergeCell ref="E47:K48"/>
    <mergeCell ref="P50:Q50"/>
    <mergeCell ref="L49:M49"/>
    <mergeCell ref="N49:O49"/>
    <mergeCell ref="L47:M48"/>
    <mergeCell ref="L50:M50"/>
    <mergeCell ref="E44:Q44"/>
    <mergeCell ref="E42:Q42"/>
    <mergeCell ref="P47:Q48"/>
    <mergeCell ref="N47:O48"/>
    <mergeCell ref="E43:O43"/>
    <mergeCell ref="B18:C18"/>
    <mergeCell ref="E18:Q18"/>
    <mergeCell ref="B21:C21"/>
    <mergeCell ref="E21:Q21"/>
    <mergeCell ref="H24:Q24"/>
    <mergeCell ref="B34:O34"/>
    <mergeCell ref="A43:B43"/>
    <mergeCell ref="A44:B44"/>
    <mergeCell ref="A42:B42"/>
    <mergeCell ref="B29:Q29"/>
    <mergeCell ref="B24:C24"/>
    <mergeCell ref="E24:F24"/>
    <mergeCell ref="B27:Q27"/>
    <mergeCell ref="B30:Q30"/>
    <mergeCell ref="A14:Q14"/>
    <mergeCell ref="M6:Q6"/>
    <mergeCell ref="M7:Q7"/>
    <mergeCell ref="M9:Q9"/>
    <mergeCell ref="M10:Q10"/>
    <mergeCell ref="M11:Q12"/>
    <mergeCell ref="A13:Q13"/>
    <mergeCell ref="B22:C22"/>
    <mergeCell ref="E19:Q19"/>
    <mergeCell ref="E22:Q22"/>
    <mergeCell ref="B19:C19"/>
    <mergeCell ref="B25:C25"/>
    <mergeCell ref="H25:Q25"/>
    <mergeCell ref="D134:K134"/>
    <mergeCell ref="M134:O134"/>
    <mergeCell ref="A133:Q133"/>
    <mergeCell ref="B32:Q32"/>
    <mergeCell ref="A47:B48"/>
    <mergeCell ref="C47:C48"/>
    <mergeCell ref="B37:Q37"/>
    <mergeCell ref="B31:P31"/>
  </mergeCells>
  <printOptions horizontalCentered="1"/>
  <pageMargins left="0.5511811023622047" right="0.5511811023622047" top="0.984251968503937" bottom="0.3937007874015748" header="0.5118110236220472" footer="0.5118110236220472"/>
  <pageSetup horizontalDpi="600" verticalDpi="600" orientation="landscape" paperSize="9" scale="69" r:id="rId1"/>
  <rowBreaks count="3" manualBreakCount="3">
    <brk id="44" max="16" man="1"/>
    <brk id="127" max="16" man="1"/>
    <brk id="1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Администратор</cp:lastModifiedBy>
  <cp:lastPrinted>2018-02-15T12:55:44Z</cp:lastPrinted>
  <dcterms:created xsi:type="dcterms:W3CDTF">2017-01-31T12:36:03Z</dcterms:created>
  <dcterms:modified xsi:type="dcterms:W3CDTF">2018-02-15T12:56:34Z</dcterms:modified>
  <cp:category/>
  <cp:version/>
  <cp:contentType/>
  <cp:contentStatus/>
  <cp:revision>1</cp:revision>
</cp:coreProperties>
</file>