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255" windowWidth="9210" windowHeight="5985" activeTab="0"/>
  </bookViews>
  <sheets>
    <sheet name="2018" sheetId="1" r:id="rId1"/>
    <sheet name="Лист1" sheetId="2" r:id="rId2"/>
  </sheets>
  <definedNames>
    <definedName name="_xlnm.Print_Area" localSheetId="0">'2018'!$A$1:$E$667</definedName>
  </definedNames>
  <calcPr fullCalcOnLoad="1"/>
</workbook>
</file>

<file path=xl/sharedStrings.xml><?xml version="1.0" encoding="utf-8"?>
<sst xmlns="http://schemas.openxmlformats.org/spreadsheetml/2006/main" count="1545" uniqueCount="264">
  <si>
    <t>Покіс газонів</t>
  </si>
  <si>
    <t>Знесення, кронування, санітарна обрізка дерев</t>
  </si>
  <si>
    <t>3. Знесення самовільно встановлених МАФ</t>
  </si>
  <si>
    <t>Забезпечення санітарної очистки території</t>
  </si>
  <si>
    <t>1.Забезпечення функціонування мереж зовнішнього освітлення</t>
  </si>
  <si>
    <t>ФОП Кущ Є.В.</t>
  </si>
  <si>
    <t>від снігу</t>
  </si>
  <si>
    <t xml:space="preserve">вакуумне </t>
  </si>
  <si>
    <t>вологе</t>
  </si>
  <si>
    <t>ТОВ "Карс Клінінг"</t>
  </si>
  <si>
    <t>км</t>
  </si>
  <si>
    <t>КП "Обрій ДКП"</t>
  </si>
  <si>
    <t>шт</t>
  </si>
  <si>
    <t>КП  ММР "Центр захисту тварин"</t>
  </si>
  <si>
    <t>Технічний нагляд</t>
  </si>
  <si>
    <t>Вартість виконаних робіт</t>
  </si>
  <si>
    <t>світлоточ</t>
  </si>
  <si>
    <t>Вивіз опалого листя, гілок дерев</t>
  </si>
  <si>
    <t>Проектні роботи</t>
  </si>
  <si>
    <t>Авторський нагляд</t>
  </si>
  <si>
    <t>кв. м.</t>
  </si>
  <si>
    <t>КП ГДМБ</t>
  </si>
  <si>
    <t>кв. м</t>
  </si>
  <si>
    <t xml:space="preserve">Вартість виконаних робіт </t>
  </si>
  <si>
    <t>кв.м.</t>
  </si>
  <si>
    <t>1. Проведення робіт по облаштуванню дитячих майданчиків:</t>
  </si>
  <si>
    <t>вул. Волгоградська</t>
  </si>
  <si>
    <t>вул. 2, 9, 10, 11, 12 Козацька, вул. Воїнська</t>
  </si>
  <si>
    <t>вул. Рильського від вул. Станіславського до вул. О. Вишні</t>
  </si>
  <si>
    <t>вул. Пшеницина від пр. Богоявленського до лісу</t>
  </si>
  <si>
    <t>Експлуатація та технічне обслуговування житлового фонду</t>
  </si>
  <si>
    <t>2. Проведення робіт по відновленню асфальтового покриття прибудинкових територій та внутрішньоквартальних проїздів</t>
  </si>
  <si>
    <t>Механічне прибирання доріг та тротуарів:</t>
  </si>
  <si>
    <t>Придбання обладнання, матеріалів, інвентарю, спецавтотехніки для благоустрою міста</t>
  </si>
  <si>
    <t>Оплата послуг (крім комунальних) у т.ч.:</t>
  </si>
  <si>
    <t xml:space="preserve">2. Збереження та утримання на належному рівні зеленої зони населеного пункту та поліпшення його екологічних умов </t>
  </si>
  <si>
    <t>3. Проведення поточного ремонту об'єктів вулично-дорожньої інфраструктури</t>
  </si>
  <si>
    <t>4. Забезпечення належного функціонування побутового та комунального обладнання житлової забудови</t>
  </si>
  <si>
    <t>5. Інші видатки з благоустрою</t>
  </si>
  <si>
    <t>Організація благоустрою населених пунктів (спеціальний)</t>
  </si>
  <si>
    <t xml:space="preserve">Проведення капітального ремонту об'єктів вулично-дорожньої інфраструктури                                                                                                                                                                                                                              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</si>
  <si>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</si>
  <si>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2.Забезпечення сприятливих умов для співіснування людей та тварин (підбір та кремація трупів тварин)</t>
  </si>
  <si>
    <t>Утримання та розвиток інфраструктури доріг та дорожньої інфраструктури за рахунок коштів місцевого бюджету</t>
  </si>
  <si>
    <t>Будівництво інших об'єктів соціальної та виробничої інфраструктури комунальної власності</t>
  </si>
  <si>
    <t>Благоустрій території та улаштування скверу в районі будинків по вул. О. Ольжича (Ленінградській), 1-а, 1-б, 1-в до вул. Айвазовського (нове будівництво), у т.ч. коригування проекту та експертиза</t>
  </si>
  <si>
    <t>Ліквідація несанкціонованих звалищ</t>
  </si>
  <si>
    <t>Забезпечення збору та вивезення сміття і відходів</t>
  </si>
  <si>
    <t>пров. Колективний від вул. 295-ї Стрілецької дивізії до вул. І. Франка</t>
  </si>
  <si>
    <t>вул. Океанівська, 18, 18/1, 18/2, 20, 20/1</t>
  </si>
  <si>
    <t>ТОВ "МАКРОМИР-ПРОЕКТ"</t>
  </si>
  <si>
    <t>пр. Корабелів вздовж ЗОШ №54 до ЗОШ №1</t>
  </si>
  <si>
    <t>вул. 295 Стрілецької дивізії вздовж будинків №91-а, 91-б, 91-в</t>
  </si>
  <si>
    <t>пр. Богоявленський, 320, 324, 326</t>
  </si>
  <si>
    <t>вул. Знаменська від буд. №35 до буд. №43</t>
  </si>
  <si>
    <t>Поточний ремонт МАФ</t>
  </si>
  <si>
    <t>Утримання та ефективна експлуатація об'єктів житлово-комунального господарства</t>
  </si>
  <si>
    <t>Організація благоустрою населених пунктів (загальний)</t>
  </si>
  <si>
    <t>Ручне прибирання доріг та тротуарів</t>
  </si>
  <si>
    <t>Зняття зайвого ґрунту</t>
  </si>
  <si>
    <t>1. Забезпечення утримання в належному стані об'єктів вулично-дорожньої мережі</t>
  </si>
  <si>
    <t>ФОП Королюк</t>
  </si>
  <si>
    <t>пров. Ліванова</t>
  </si>
  <si>
    <t>ТОВ "Миколаївавтодор"</t>
  </si>
  <si>
    <t>Покажчики з найменуванням вулиць</t>
  </si>
  <si>
    <t>ФОП Петрушков</t>
  </si>
  <si>
    <t>вул. Океанівська, 28</t>
  </si>
  <si>
    <t>ФОП Гурко</t>
  </si>
  <si>
    <t>ФОП Ваховський</t>
  </si>
  <si>
    <t>вул. Волкова та вул. Сімферопольська</t>
  </si>
  <si>
    <t>вул. Торгова</t>
  </si>
  <si>
    <t>Лавки</t>
  </si>
  <si>
    <t>мкрн. Богоявленський</t>
  </si>
  <si>
    <t>пр. Богоявленський, 307</t>
  </si>
  <si>
    <t>вул. Приозерна</t>
  </si>
  <si>
    <t>ТОВ "МОНОЛИТ МК"</t>
  </si>
  <si>
    <t>вул. Райдужна, 61</t>
  </si>
  <si>
    <t>вул. Попеля, 162, 170</t>
  </si>
  <si>
    <t>ФОП Дьомич</t>
  </si>
  <si>
    <t>вул. Торгова, 72</t>
  </si>
  <si>
    <t>пр. Богоявленський, 298 і 302</t>
  </si>
  <si>
    <t>ТОВ "Укрспецоборудование"</t>
  </si>
  <si>
    <t>Заводська площа, 1 "Завод Океан"</t>
  </si>
  <si>
    <t>пр. Богоявленський, 314/2</t>
  </si>
  <si>
    <t>вул. Океанівська, 56-а</t>
  </si>
  <si>
    <t>вул. Приозерна, 126 до Об’їзної дороги</t>
  </si>
  <si>
    <t>вул. Г. Сагайдачного від буд. 121 до буд. 269</t>
  </si>
  <si>
    <t>ФОП Стеценко</t>
  </si>
  <si>
    <t>вул. Ольшанців від пр. Богоявленського до вул. Ак. Рильського</t>
  </si>
  <si>
    <t>Господарчі товари</t>
  </si>
  <si>
    <t>ФОП Стрижиков</t>
  </si>
  <si>
    <t>вул. Лиманська на перетині з вул. Генерала Шепетова</t>
  </si>
  <si>
    <t>вул. Айвазовського та пр. Корабелів від вул. Айвазовського до профілакторію "Знання"</t>
  </si>
  <si>
    <t>вул. Приміська</t>
  </si>
  <si>
    <t>вул. Океанівська, 56, 56а</t>
  </si>
  <si>
    <t>пр. Богоявленський, 334</t>
  </si>
  <si>
    <t>пров. Шосейний від пр. Богоявленського до пров. 1-й Шосейний</t>
  </si>
  <si>
    <t>пр. Богоявленський, 305, 307 та вул. Новобудівна, 9</t>
  </si>
  <si>
    <t>пр. Богоявленський, 415</t>
  </si>
  <si>
    <t>пр. Богоявленський, 326</t>
  </si>
  <si>
    <t>Інформаційні таблички</t>
  </si>
  <si>
    <t>пров. 1-й Шосейний до пров. Шосейний</t>
  </si>
  <si>
    <t>вул. Уральська</t>
  </si>
  <si>
    <t>пров. Осінній</t>
  </si>
  <si>
    <t>пр. Богоявленський, 322</t>
  </si>
  <si>
    <t xml:space="preserve">ФОП Озейчук </t>
  </si>
  <si>
    <t>вул. Новобудівна, 1</t>
  </si>
  <si>
    <t>вул. Океанівська, 28А</t>
  </si>
  <si>
    <t>вул. Океанівська, 54-а</t>
  </si>
  <si>
    <t>огородження по пр. Богоявленський від вул. Прибузькій до зупиночних комплексів по парній сторонах</t>
  </si>
  <si>
    <t>вул. Приміська, 25</t>
  </si>
  <si>
    <t>Дорожнє огородження по пр. Богоявленському від вул. Океанівська до вул. Самойловича (східна сторона)</t>
  </si>
  <si>
    <t>ФОП Дейнеко</t>
  </si>
  <si>
    <t>Огорожа по вул. Райдужна, 61</t>
  </si>
  <si>
    <t>Вартість проектних робіт</t>
  </si>
  <si>
    <t>пр. Богоявленський, 285</t>
  </si>
  <si>
    <t>вул. Рибна, 1/2</t>
  </si>
  <si>
    <t>вул. Нац. гвардії від Новобудівної</t>
  </si>
  <si>
    <t>ТОВ "Зеленгосп"</t>
  </si>
  <si>
    <t>ТОВ "Віттар"</t>
  </si>
  <si>
    <t>вул. Попеля, 137-147 та вул. О. Ольжича (непарна сторона)</t>
  </si>
  <si>
    <t>вул. Кобзарська від вул. Гетьмана Мазепи до проспекту Богоявленського</t>
  </si>
  <si>
    <t>вул. Рибна від вул. Самойловича до міні-стадіону</t>
  </si>
  <si>
    <t>ТОВ "Кайсер"</t>
  </si>
  <si>
    <t>вул. Приозерна від пр. Богоявленського до вул. Ак. Рильського</t>
  </si>
  <si>
    <t>по вул. Єсеніна від №77 до Фруктової</t>
  </si>
  <si>
    <t>вул. Рибна від вул. Янтарної до Торгової</t>
  </si>
  <si>
    <t>По пр. Богоявленському  від Океанівськ</t>
  </si>
  <si>
    <t>Богоявленський (технічна полоса)</t>
  </si>
  <si>
    <t>ФОП Озейчук</t>
  </si>
  <si>
    <t>Лавки (депутатські)</t>
  </si>
  <si>
    <t>Богоявленський перехрестя з Прибузьк</t>
  </si>
  <si>
    <t>ФОП Гончаренко</t>
  </si>
  <si>
    <t>пров. 2-й Братський</t>
  </si>
  <si>
    <t>вул. Металургів, 32</t>
  </si>
  <si>
    <t>вул. Океанівська, 47</t>
  </si>
  <si>
    <t>Спорт. майданч. (огорожі) Глинки, Рибна</t>
  </si>
  <si>
    <t>пляжна зона біля яхт-клуб</t>
  </si>
  <si>
    <t>ТОВ "УРБАН-КОНСТРАКТ"</t>
  </si>
  <si>
    <t>Г. Попеля від Л. Українки до Пшеніцина</t>
  </si>
  <si>
    <t>вул. Новобудівна (кінологічний)</t>
  </si>
  <si>
    <t>вул. Вокзальна, 49, 51</t>
  </si>
  <si>
    <t>вул. Райдужна, 34</t>
  </si>
  <si>
    <t>Поточний ремонт МАФ (лавки)</t>
  </si>
  <si>
    <t>ФОП Звіренко</t>
  </si>
  <si>
    <t>вул. Степова (парна) "Єсеніна"</t>
  </si>
  <si>
    <t>вул. Степова (непарна) "Єсеніна"</t>
  </si>
  <si>
    <t>ТОВ "Светолюкс-Электромонтаж"</t>
  </si>
  <si>
    <t>ТОВ "Светолюкс</t>
  </si>
  <si>
    <t>пр. Корабелів, 12 (карусель)</t>
  </si>
  <si>
    <t>мкрн. Широка Балка (громад. бюджет)</t>
  </si>
  <si>
    <t>ФОП Коцеруба</t>
  </si>
  <si>
    <t>ФОП Басиста</t>
  </si>
  <si>
    <t>пров. Рибальченко від Кобзар. до №60</t>
  </si>
  <si>
    <t>пров. Рибальченко від Кобзар. до №2</t>
  </si>
  <si>
    <t>вул. Новобудівна, 1 (заміна зливоприйм)</t>
  </si>
  <si>
    <t>вул. О. Ольжича, 5а</t>
  </si>
  <si>
    <t>вул. Княжа від Ольжича до Кобзарськ.</t>
  </si>
  <si>
    <t>Богоявленський, 316, 318, 318/1, 322</t>
  </si>
  <si>
    <t>Торгова ріг вул. Рильського</t>
  </si>
  <si>
    <t>Металургів, 28</t>
  </si>
  <si>
    <t>295-ї Стрілецької дивізії, 75-а</t>
  </si>
  <si>
    <t>пр. Богоявленський, 323/3</t>
  </si>
  <si>
    <t>ТОВ "Миколаївзеленгоп"</t>
  </si>
  <si>
    <t>пр. Корабелів вздовж 12, 12-а, 12-в, 12/1</t>
  </si>
  <si>
    <t>ПП "ФІБ"</t>
  </si>
  <si>
    <t>пр. Корабелів вздовж 10 до гімназії</t>
  </si>
  <si>
    <t>Лавки, лавки з навісом (депутатські)</t>
  </si>
  <si>
    <t>Волгоградськка</t>
  </si>
  <si>
    <t>ФОП Григоренко</t>
  </si>
  <si>
    <t>Корабелів, 2-а, Айвазовського, 7</t>
  </si>
  <si>
    <t>ФОП Павлов</t>
  </si>
  <si>
    <t>вул. Литовченка від Богоявл. до річки</t>
  </si>
  <si>
    <t>вул. Зорге</t>
  </si>
  <si>
    <t>вул. Галицинівська від №102 до Пшен.</t>
  </si>
  <si>
    <t>вул. Гречаного від О. Вишні до Уральс.</t>
  </si>
  <si>
    <t>пров. Херсонський</t>
  </si>
  <si>
    <t>вул. Кубинська від Богоявл. до Ушакова</t>
  </si>
  <si>
    <t>пров. 1-й Братський</t>
  </si>
  <si>
    <t>Богоявленський від Новобудівної до Вишні</t>
  </si>
  <si>
    <t>Богоявленський від Ольжича до спортивн. Містечка "Корабельний"</t>
  </si>
  <si>
    <t>вул. Сагайдачного від Богоявленського до ЗОШ №29</t>
  </si>
  <si>
    <t>Райдужна, 36, 38 (субвенція)</t>
  </si>
  <si>
    <t>ФОП Фолтін</t>
  </si>
  <si>
    <t>Райдужна, 43, 45 (субвенція)</t>
  </si>
  <si>
    <t>ФОП Парулава</t>
  </si>
  <si>
    <t>вул. Самойловича, 29-а</t>
  </si>
  <si>
    <t>пр. Богоявленський від 294 до 298</t>
  </si>
  <si>
    <t>вул. Патона вздож будинків 38-58</t>
  </si>
  <si>
    <t>вул. П. Орлика від Богоявленського до річки</t>
  </si>
  <si>
    <t>Богоявленський (непарна ст.) Прибузьк</t>
  </si>
  <si>
    <t>Богоявленський (кладовище)</t>
  </si>
  <si>
    <t>Айвазовського "Ліцей"</t>
  </si>
  <si>
    <t>Океанівська, 34 (огорожа)</t>
  </si>
  <si>
    <t>ФОП Кобизєва</t>
  </si>
  <si>
    <t>міні-стадіон біля "Водолій"</t>
  </si>
  <si>
    <t>Богоявленський ріг Океанівська (огорож</t>
  </si>
  <si>
    <t>пров. Приміський та вул. Льотчиків</t>
  </si>
  <si>
    <t>пров. Б. Хмельницького</t>
  </si>
  <si>
    <t>вул. Бригадна</t>
  </si>
  <si>
    <t>ПП "Стег"</t>
  </si>
  <si>
    <t>вул. Волкова, 126</t>
  </si>
  <si>
    <t>пров. 4-й Прибузький, 31</t>
  </si>
  <si>
    <t>Рибна від Торгової до причалу 13</t>
  </si>
  <si>
    <t>ТОВ "АрхСіті"</t>
  </si>
  <si>
    <t>вул. Самойловича, 5-а</t>
  </si>
  <si>
    <t>вул. Ольжича, 3-а</t>
  </si>
  <si>
    <t>вул. Рильського, 35</t>
  </si>
  <si>
    <t>вул. Січових Стрільців</t>
  </si>
  <si>
    <t>вул. Волкова</t>
  </si>
  <si>
    <t>вул. Г. Мазепи</t>
  </si>
  <si>
    <t>Огорожа по Новобудівній, 1</t>
  </si>
  <si>
    <t>вул. Балтійська</t>
  </si>
  <si>
    <t>пров. 4-й Братський (буртик)</t>
  </si>
  <si>
    <t>295 Стрілецької дивізії, 91-в</t>
  </si>
  <si>
    <t>Поточний ремонт МАФ (урни, стовпчики)</t>
  </si>
  <si>
    <t>Назва підрядної організації</t>
  </si>
  <si>
    <t>у розрізі об'єктів за територіальним розподіленням виборчих округів з обраними від них депутатами</t>
  </si>
  <si>
    <t xml:space="preserve">                                    по адміністрації Корабельного району за 2018 рік        </t>
  </si>
  <si>
    <t xml:space="preserve">Найменування робіт та адреси об'єктів </t>
  </si>
  <si>
    <t>Номер виборчого округу</t>
  </si>
  <si>
    <t>ПІБ депутата</t>
  </si>
  <si>
    <t>Горбенко, Пономарьов</t>
  </si>
  <si>
    <t>Єнтін</t>
  </si>
  <si>
    <t>ІНФОРМАЦІЯ</t>
  </si>
  <si>
    <t xml:space="preserve">Підстави для вибору об'єктів </t>
  </si>
  <si>
    <t>Звернення мешканців району</t>
  </si>
  <si>
    <t>Петров</t>
  </si>
  <si>
    <t>18, 19</t>
  </si>
  <si>
    <t>Грипас, Веселовська</t>
  </si>
  <si>
    <t>Крісенко, Танасов</t>
  </si>
  <si>
    <t>без депутата</t>
  </si>
  <si>
    <t>Веселовська, Грипас</t>
  </si>
  <si>
    <t>295-ї Стрілецької дивізії, 75/1, 75/2</t>
  </si>
  <si>
    <t>Горбенко,Пономарьов</t>
  </si>
  <si>
    <t>без депутата,Єнтін</t>
  </si>
  <si>
    <t>16 адрес (ремонт обладнання)</t>
  </si>
  <si>
    <t>Забезпечення санітарного стану району</t>
  </si>
  <si>
    <t>ГО "Академія лідерства"</t>
  </si>
  <si>
    <t xml:space="preserve">про використання  бюджетних коштів </t>
  </si>
  <si>
    <t>Сума виконаних робіт, тис.грн.</t>
  </si>
  <si>
    <t>1.Поточний ремонт дитячих та спортивних майданчиків</t>
  </si>
  <si>
    <t>звернення ГО "Шикарна балка"</t>
  </si>
  <si>
    <t>2.Капітальний ремонт ігрових та спортивних майданчиків</t>
  </si>
  <si>
    <t>Субвенція  народного депутата Ільюка А.О.</t>
  </si>
  <si>
    <t>3.Поточний ремонт внутрішньоквартальних проїздів</t>
  </si>
  <si>
    <t>4.Капітальний ремонт внутрішньоквартальних проїздів</t>
  </si>
  <si>
    <t>від вул. О. Ольжича, 3д вздовж вул.Айвазовського,5а та ЗОШ №1</t>
  </si>
  <si>
    <t>5.Поточний ремонт тротуарів</t>
  </si>
  <si>
    <t>6.Поточний ремонт дренажних, водовідвідних споруд</t>
  </si>
  <si>
    <t>7.Поточний ремонт зупинок</t>
  </si>
  <si>
    <t>вул. Оранжерейна (кінцева)</t>
  </si>
  <si>
    <t>8.Поточний ремонт контейнерних майданчиків</t>
  </si>
  <si>
    <t>9.Капітальний ремонт тротуарів</t>
  </si>
  <si>
    <t>10.Капітальний ремонт зупинок громадського транспорту</t>
  </si>
  <si>
    <t>11.Поточний ремонт мереж зовнішнього освітлення</t>
  </si>
  <si>
    <t>11.Капітальний ремонт мереж зовнішнього освітлення</t>
  </si>
  <si>
    <t>12.Поточний ремонт міських доріг</t>
  </si>
  <si>
    <t>13.Капітальний ремонт міських доріг</t>
  </si>
  <si>
    <t>вул. Металургів від вул. Леваневського до вул. Львівської (1 черга)</t>
  </si>
  <si>
    <t>вул. Ударна від вул. Родинна до вул. Гагаріна  (1 черга)</t>
  </si>
  <si>
    <t>пров. Широкий  (1 черга)</t>
  </si>
  <si>
    <t>вул. Приозерна від Об'їзної дороги до буд.№178  (1 черга)</t>
  </si>
  <si>
    <t>вул. Галицинівська від №50 до Л. Українки (1 черга)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</si>
</sst>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0_р_."/>
    <numFmt numFmtId="198" formatCode="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#,##0.0000"/>
    <numFmt numFmtId="205" formatCode="#,##0.0"/>
    <numFmt numFmtId="206" formatCode="0.000"/>
    <numFmt numFmtId="207" formatCode="0.0000"/>
    <numFmt numFmtId="208" formatCode="#,##0.00000"/>
    <numFmt numFmtId="209" formatCode="#,##0.000000"/>
    <numFmt numFmtId="210" formatCode="#,##0.0000000"/>
    <numFmt numFmtId="211" formatCode="#,##0.00;[Red]\-#,##0.00"/>
    <numFmt numFmtId="212" formatCode="#,##0.00\ &quot;грн.&quot;"/>
    <numFmt numFmtId="213" formatCode="0.00000"/>
    <numFmt numFmtId="214" formatCode="0.000000"/>
    <numFmt numFmtId="215" formatCode="0.0000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color indexed="8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9"/>
      <color rgb="FFFF0000"/>
      <name val="Arial Cyr"/>
      <family val="0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32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32" borderId="10" xfId="0" applyFont="1" applyFill="1" applyBorder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5" fillId="32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righ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 wrapText="1"/>
      <protection locked="0"/>
    </xf>
    <xf numFmtId="0" fontId="6" fillId="35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 vertical="center" wrapText="1"/>
      <protection locked="0"/>
    </xf>
    <xf numFmtId="0" fontId="11" fillId="36" borderId="10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49" fontId="12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0" fillId="32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36" borderId="10" xfId="0" applyFill="1" applyBorder="1" applyAlignment="1" applyProtection="1">
      <alignment horizontal="left"/>
      <protection locked="0"/>
    </xf>
    <xf numFmtId="0" fontId="9" fillId="34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left" wrapText="1"/>
      <protection locked="0"/>
    </xf>
    <xf numFmtId="0" fontId="9" fillId="34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9" fillId="35" borderId="1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213" fontId="0" fillId="0" borderId="10" xfId="0" applyNumberFormat="1" applyFont="1" applyFill="1" applyBorder="1" applyAlignment="1" applyProtection="1">
      <alignment horizontal="right"/>
      <protection locked="0"/>
    </xf>
    <xf numFmtId="213" fontId="0" fillId="33" borderId="10" xfId="0" applyNumberFormat="1" applyFont="1" applyFill="1" applyBorder="1" applyAlignment="1" applyProtection="1">
      <alignment horizontal="right"/>
      <protection locked="0"/>
    </xf>
    <xf numFmtId="213" fontId="0" fillId="0" borderId="10" xfId="0" applyNumberFormat="1" applyFont="1" applyFill="1" applyBorder="1" applyAlignment="1" applyProtection="1">
      <alignment horizontal="right"/>
      <protection locked="0"/>
    </xf>
    <xf numFmtId="208" fontId="0" fillId="33" borderId="10" xfId="0" applyNumberFormat="1" applyFill="1" applyBorder="1" applyAlignment="1" applyProtection="1">
      <alignment horizontal="right"/>
      <protection locked="0"/>
    </xf>
    <xf numFmtId="208" fontId="0" fillId="0" borderId="0" xfId="0" applyNumberFormat="1" applyAlignment="1" applyProtection="1">
      <alignment horizontal="right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213" fontId="0" fillId="35" borderId="10" xfId="0" applyNumberFormat="1" applyFill="1" applyBorder="1" applyAlignment="1" applyProtection="1">
      <alignment horizontal="right" vertical="center"/>
      <protection locked="0"/>
    </xf>
    <xf numFmtId="213" fontId="9" fillId="34" borderId="10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0" fillId="36" borderId="0" xfId="0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6" fillId="36" borderId="10" xfId="0" applyFont="1" applyFill="1" applyBorder="1" applyAlignment="1" applyProtection="1">
      <alignment horizontal="center" vertical="center" wrapText="1"/>
      <protection locked="0"/>
    </xf>
    <xf numFmtId="213" fontId="0" fillId="33" borderId="10" xfId="0" applyNumberFormat="1" applyFill="1" applyBorder="1" applyAlignment="1" applyProtection="1">
      <alignment horizontal="right" vertical="center"/>
      <protection locked="0"/>
    </xf>
    <xf numFmtId="0" fontId="13" fillId="33" borderId="10" xfId="0" applyFont="1" applyFill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5" fillId="32" borderId="10" xfId="0" applyFont="1" applyFill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15" fillId="35" borderId="10" xfId="0" applyFont="1" applyFill="1" applyBorder="1" applyAlignment="1" applyProtection="1">
      <alignment horizontal="left"/>
      <protection locked="0"/>
    </xf>
    <xf numFmtId="4" fontId="13" fillId="34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 applyProtection="1">
      <alignment horizontal="left"/>
      <protection locked="0"/>
    </xf>
    <xf numFmtId="0" fontId="15" fillId="36" borderId="10" xfId="0" applyFont="1" applyFill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 wrapText="1"/>
      <protection locked="0"/>
    </xf>
    <xf numFmtId="0" fontId="13" fillId="34" borderId="10" xfId="0" applyFont="1" applyFill="1" applyBorder="1" applyAlignment="1" applyProtection="1">
      <alignment horizontal="left" wrapText="1"/>
      <protection locked="0"/>
    </xf>
    <xf numFmtId="0" fontId="13" fillId="34" borderId="10" xfId="0" applyFont="1" applyFill="1" applyBorder="1" applyAlignment="1" applyProtection="1">
      <alignment horizontal="left"/>
      <protection locked="0"/>
    </xf>
    <xf numFmtId="0" fontId="15" fillId="33" borderId="10" xfId="0" applyFont="1" applyFill="1" applyBorder="1" applyAlignment="1" applyProtection="1">
      <alignment horizontal="left"/>
      <protection locked="0"/>
    </xf>
    <xf numFmtId="0" fontId="15" fillId="35" borderId="10" xfId="0" applyFont="1" applyFill="1" applyBorder="1" applyAlignment="1" applyProtection="1">
      <alignment horizontal="left" vertical="center"/>
      <protection locked="0"/>
    </xf>
    <xf numFmtId="0" fontId="15" fillId="35" borderId="10" xfId="0" applyFont="1" applyFill="1" applyBorder="1" applyAlignment="1" applyProtection="1">
      <alignment horizontal="left" wrapText="1"/>
      <protection locked="0"/>
    </xf>
    <xf numFmtId="4" fontId="15" fillId="35" borderId="10" xfId="0" applyNumberFormat="1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wrapText="1"/>
    </xf>
    <xf numFmtId="213" fontId="9" fillId="33" borderId="10" xfId="0" applyNumberFormat="1" applyFont="1" applyFill="1" applyBorder="1" applyAlignment="1" applyProtection="1">
      <alignment horizontal="right" vertical="center"/>
      <protection locked="0"/>
    </xf>
    <xf numFmtId="213" fontId="9" fillId="32" borderId="10" xfId="0" applyNumberFormat="1" applyFont="1" applyFill="1" applyBorder="1" applyAlignment="1" applyProtection="1">
      <alignment horizontal="right" vertical="center"/>
      <protection locked="0"/>
    </xf>
    <xf numFmtId="213" fontId="9" fillId="35" borderId="10" xfId="0" applyNumberFormat="1" applyFont="1" applyFill="1" applyBorder="1" applyAlignment="1" applyProtection="1">
      <alignment horizontal="right" vertical="center"/>
      <protection locked="0"/>
    </xf>
    <xf numFmtId="213" fontId="0" fillId="0" borderId="10" xfId="0" applyNumberFormat="1" applyBorder="1" applyAlignment="1" applyProtection="1">
      <alignment horizontal="right" vertical="center"/>
      <protection locked="0"/>
    </xf>
    <xf numFmtId="213" fontId="0" fillId="0" borderId="10" xfId="0" applyNumberFormat="1" applyFill="1" applyBorder="1" applyAlignment="1" applyProtection="1">
      <alignment horizontal="right"/>
      <protection locked="0"/>
    </xf>
    <xf numFmtId="213" fontId="9" fillId="34" borderId="10" xfId="0" applyNumberFormat="1" applyFont="1" applyFill="1" applyBorder="1" applyAlignment="1" applyProtection="1">
      <alignment horizontal="right"/>
      <protection locked="0"/>
    </xf>
    <xf numFmtId="213" fontId="0" fillId="0" borderId="10" xfId="0" applyNumberFormat="1" applyFont="1" applyFill="1" applyBorder="1" applyAlignment="1" applyProtection="1">
      <alignment horizontal="right" vertical="center"/>
      <protection locked="0"/>
    </xf>
    <xf numFmtId="213" fontId="0" fillId="0" borderId="10" xfId="0" applyNumberFormat="1" applyBorder="1" applyAlignment="1" applyProtection="1">
      <alignment horizontal="right"/>
      <protection locked="0"/>
    </xf>
    <xf numFmtId="213" fontId="9" fillId="35" borderId="10" xfId="0" applyNumberFormat="1" applyFont="1" applyFill="1" applyBorder="1" applyAlignment="1" applyProtection="1">
      <alignment horizontal="right"/>
      <protection locked="0"/>
    </xf>
    <xf numFmtId="213" fontId="9" fillId="32" borderId="10" xfId="0" applyNumberFormat="1" applyFont="1" applyFill="1" applyBorder="1" applyAlignment="1" applyProtection="1">
      <alignment horizontal="right"/>
      <protection locked="0"/>
    </xf>
    <xf numFmtId="213" fontId="0" fillId="35" borderId="10" xfId="0" applyNumberFormat="1" applyFill="1" applyBorder="1" applyAlignment="1" applyProtection="1">
      <alignment/>
      <protection locked="0"/>
    </xf>
    <xf numFmtId="213" fontId="0" fillId="36" borderId="10" xfId="0" applyNumberFormat="1" applyFill="1" applyBorder="1" applyAlignment="1" applyProtection="1">
      <alignment horizontal="right"/>
      <protection locked="0"/>
    </xf>
    <xf numFmtId="213" fontId="0" fillId="36" borderId="10" xfId="0" applyNumberFormat="1" applyFill="1" applyBorder="1" applyAlignment="1" applyProtection="1">
      <alignment/>
      <protection locked="0"/>
    </xf>
    <xf numFmtId="213" fontId="9" fillId="33" borderId="10" xfId="0" applyNumberFormat="1" applyFont="1" applyFill="1" applyBorder="1" applyAlignment="1" applyProtection="1">
      <alignment horizontal="right"/>
      <protection locked="0"/>
    </xf>
    <xf numFmtId="213" fontId="9" fillId="35" borderId="10" xfId="0" applyNumberFormat="1" applyFont="1" applyFill="1" applyBorder="1" applyAlignment="1" applyProtection="1">
      <alignment/>
      <protection locked="0"/>
    </xf>
    <xf numFmtId="213" fontId="0" fillId="0" borderId="10" xfId="0" applyNumberFormat="1" applyFill="1" applyBorder="1" applyAlignment="1" applyProtection="1">
      <alignment/>
      <protection locked="0"/>
    </xf>
    <xf numFmtId="213" fontId="0" fillId="33" borderId="10" xfId="0" applyNumberFormat="1" applyFill="1" applyBorder="1" applyAlignment="1" applyProtection="1">
      <alignment/>
      <protection locked="0"/>
    </xf>
    <xf numFmtId="213" fontId="0" fillId="33" borderId="10" xfId="0" applyNumberFormat="1" applyFill="1" applyBorder="1" applyAlignment="1" applyProtection="1">
      <alignment horizontal="right"/>
      <protection locked="0"/>
    </xf>
    <xf numFmtId="213" fontId="0" fillId="33" borderId="10" xfId="0" applyNumberFormat="1" applyFont="1" applyFill="1" applyBorder="1" applyAlignment="1" applyProtection="1">
      <alignment horizontal="right"/>
      <protection locked="0"/>
    </xf>
    <xf numFmtId="213" fontId="0" fillId="0" borderId="10" xfId="0" applyNumberFormat="1" applyFont="1" applyBorder="1" applyAlignment="1" applyProtection="1">
      <alignment horizontal="right" vertical="center"/>
      <protection locked="0"/>
    </xf>
    <xf numFmtId="213" fontId="0" fillId="0" borderId="11" xfId="0" applyNumberFormat="1" applyBorder="1" applyAlignment="1" applyProtection="1">
      <alignment horizontal="right"/>
      <protection locked="0"/>
    </xf>
    <xf numFmtId="213" fontId="0" fillId="0" borderId="12" xfId="0" applyNumberFormat="1" applyBorder="1" applyAlignment="1" applyProtection="1">
      <alignment horizontal="right"/>
      <protection locked="0"/>
    </xf>
    <xf numFmtId="213" fontId="0" fillId="0" borderId="0" xfId="0" applyNumberFormat="1" applyAlignment="1">
      <alignment/>
    </xf>
    <xf numFmtId="0" fontId="0" fillId="34" borderId="10" xfId="0" applyFill="1" applyBorder="1" applyAlignment="1" applyProtection="1">
      <alignment horizontal="left"/>
      <protection locked="0"/>
    </xf>
    <xf numFmtId="213" fontId="9" fillId="34" borderId="10" xfId="0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213" fontId="0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08" fontId="9" fillId="0" borderId="0" xfId="0" applyNumberFormat="1" applyFont="1" applyAlignment="1" applyProtection="1">
      <alignment horizontal="right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208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Alignment="1" applyProtection="1">
      <alignment horizontal="right"/>
      <protection locked="0"/>
    </xf>
    <xf numFmtId="49" fontId="9" fillId="33" borderId="10" xfId="0" applyNumberFormat="1" applyFont="1" applyFill="1" applyBorder="1" applyAlignment="1" applyProtection="1">
      <alignment horizontal="right" vertical="center"/>
      <protection locked="0"/>
    </xf>
    <xf numFmtId="49" fontId="9" fillId="32" borderId="10" xfId="0" applyNumberFormat="1" applyFont="1" applyFill="1" applyBorder="1" applyAlignment="1" applyProtection="1">
      <alignment horizontal="right" vertical="center"/>
      <protection locked="0"/>
    </xf>
    <xf numFmtId="49" fontId="9" fillId="35" borderId="10" xfId="0" applyNumberFormat="1" applyFont="1" applyFill="1" applyBorder="1" applyAlignment="1" applyProtection="1">
      <alignment horizontal="right" vertical="center"/>
      <protection locked="0"/>
    </xf>
    <xf numFmtId="49" fontId="9" fillId="34" borderId="10" xfId="0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horizontal="right" vertical="center"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49" fontId="9" fillId="34" borderId="10" xfId="0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49" fontId="9" fillId="35" borderId="10" xfId="0" applyNumberFormat="1" applyFont="1" applyFill="1" applyBorder="1" applyAlignment="1" applyProtection="1">
      <alignment horizontal="right"/>
      <protection locked="0"/>
    </xf>
    <xf numFmtId="49" fontId="9" fillId="32" borderId="10" xfId="0" applyNumberFormat="1" applyFont="1" applyFill="1" applyBorder="1" applyAlignment="1" applyProtection="1">
      <alignment horizontal="right"/>
      <protection locked="0"/>
    </xf>
    <xf numFmtId="49" fontId="0" fillId="35" borderId="10" xfId="0" applyNumberFormat="1" applyFill="1" applyBorder="1" applyAlignment="1" applyProtection="1">
      <alignment/>
      <protection locked="0"/>
    </xf>
    <xf numFmtId="49" fontId="0" fillId="36" borderId="10" xfId="0" applyNumberFormat="1" applyFill="1" applyBorder="1" applyAlignment="1" applyProtection="1">
      <alignment horizontal="right"/>
      <protection locked="0"/>
    </xf>
    <xf numFmtId="49" fontId="0" fillId="36" borderId="10" xfId="0" applyNumberFormat="1" applyFill="1" applyBorder="1" applyAlignment="1" applyProtection="1">
      <alignment/>
      <protection locked="0"/>
    </xf>
    <xf numFmtId="49" fontId="9" fillId="33" borderId="10" xfId="0" applyNumberFormat="1" applyFont="1" applyFill="1" applyBorder="1" applyAlignment="1" applyProtection="1">
      <alignment horizontal="right"/>
      <protection locked="0"/>
    </xf>
    <xf numFmtId="49" fontId="9" fillId="35" borderId="10" xfId="0" applyNumberFormat="1" applyFont="1" applyFill="1" applyBorder="1" applyAlignment="1" applyProtection="1">
      <alignment/>
      <protection locked="0"/>
    </xf>
    <xf numFmtId="49" fontId="9" fillId="34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 horizontal="right"/>
      <protection locked="0"/>
    </xf>
    <xf numFmtId="49" fontId="0" fillId="33" borderId="10" xfId="0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 horizontal="right"/>
      <protection locked="0"/>
    </xf>
    <xf numFmtId="49" fontId="0" fillId="33" borderId="10" xfId="0" applyNumberFormat="1" applyFill="1" applyBorder="1" applyAlignment="1" applyProtection="1">
      <alignment horizontal="right"/>
      <protection locked="0"/>
    </xf>
    <xf numFmtId="49" fontId="0" fillId="33" borderId="10" xfId="0" applyNumberFormat="1" applyFill="1" applyBorder="1" applyAlignment="1" applyProtection="1">
      <alignment horizontal="right" vertical="center"/>
      <protection locked="0"/>
    </xf>
    <xf numFmtId="49" fontId="0" fillId="35" borderId="10" xfId="0" applyNumberFormat="1" applyFill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2" xfId="0" applyNumberFormat="1" applyBorder="1" applyAlignment="1" applyProtection="1">
      <alignment horizontal="right"/>
      <protection locked="0"/>
    </xf>
    <xf numFmtId="0" fontId="55" fillId="0" borderId="10" xfId="0" applyFont="1" applyBorder="1" applyAlignment="1" applyProtection="1">
      <alignment horizontal="right" vertical="center" wrapText="1"/>
      <protection locked="0"/>
    </xf>
    <xf numFmtId="0" fontId="56" fillId="0" borderId="10" xfId="0" applyFont="1" applyBorder="1" applyAlignment="1" applyProtection="1">
      <alignment horizontal="left"/>
      <protection locked="0"/>
    </xf>
    <xf numFmtId="213" fontId="57" fillId="0" borderId="10" xfId="0" applyNumberFormat="1" applyFont="1" applyBorder="1" applyAlignment="1" applyProtection="1">
      <alignment horizontal="right"/>
      <protection locked="0"/>
    </xf>
    <xf numFmtId="0" fontId="57" fillId="0" borderId="10" xfId="0" applyFont="1" applyBorder="1" applyAlignment="1" applyProtection="1">
      <alignment horizontal="left"/>
      <protection locked="0"/>
    </xf>
    <xf numFmtId="49" fontId="57" fillId="0" borderId="10" xfId="0" applyNumberFormat="1" applyFont="1" applyBorder="1" applyAlignment="1" applyProtection="1">
      <alignment horizontal="right"/>
      <protection locked="0"/>
    </xf>
    <xf numFmtId="0" fontId="57" fillId="0" borderId="0" xfId="0" applyFont="1" applyAlignment="1" applyProtection="1">
      <alignment/>
      <protection locked="0"/>
    </xf>
    <xf numFmtId="0" fontId="56" fillId="33" borderId="10" xfId="0" applyFont="1" applyFill="1" applyBorder="1" applyAlignment="1" applyProtection="1">
      <alignment horizontal="left"/>
      <protection locked="0"/>
    </xf>
    <xf numFmtId="213" fontId="57" fillId="33" borderId="10" xfId="0" applyNumberFormat="1" applyFont="1" applyFill="1" applyBorder="1" applyAlignment="1" applyProtection="1">
      <alignment/>
      <protection locked="0"/>
    </xf>
    <xf numFmtId="0" fontId="57" fillId="33" borderId="10" xfId="0" applyFont="1" applyFill="1" applyBorder="1" applyAlignment="1" applyProtection="1">
      <alignment horizontal="left"/>
      <protection locked="0"/>
    </xf>
    <xf numFmtId="49" fontId="57" fillId="33" borderId="10" xfId="0" applyNumberFormat="1" applyFont="1" applyFill="1" applyBorder="1" applyAlignment="1" applyProtection="1">
      <alignment/>
      <protection locked="0"/>
    </xf>
    <xf numFmtId="0" fontId="57" fillId="33" borderId="0" xfId="0" applyFont="1" applyFill="1" applyAlignment="1" applyProtection="1">
      <alignment/>
      <protection locked="0"/>
    </xf>
    <xf numFmtId="213" fontId="57" fillId="0" borderId="10" xfId="0" applyNumberFormat="1" applyFont="1" applyBorder="1" applyAlignment="1" applyProtection="1">
      <alignment horizontal="right" vertical="center"/>
      <protection locked="0"/>
    </xf>
    <xf numFmtId="0" fontId="57" fillId="0" borderId="10" xfId="0" applyFont="1" applyBorder="1" applyAlignment="1" applyProtection="1">
      <alignment horizontal="left" vertical="center"/>
      <protection locked="0"/>
    </xf>
    <xf numFmtId="49" fontId="57" fillId="0" borderId="10" xfId="0" applyNumberFormat="1" applyFont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15" fillId="12" borderId="10" xfId="0" applyFont="1" applyFill="1" applyBorder="1" applyAlignment="1" applyProtection="1">
      <alignment horizontal="left"/>
      <protection locked="0"/>
    </xf>
    <xf numFmtId="213" fontId="9" fillId="12" borderId="10" xfId="0" applyNumberFormat="1" applyFont="1" applyFill="1" applyBorder="1" applyAlignment="1" applyProtection="1">
      <alignment horizontal="right" vertical="center"/>
      <protection locked="0"/>
    </xf>
    <xf numFmtId="0" fontId="11" fillId="12" borderId="10" xfId="0" applyFont="1" applyFill="1" applyBorder="1" applyAlignment="1" applyProtection="1">
      <alignment horizontal="left" vertical="center" wrapText="1"/>
      <protection locked="0"/>
    </xf>
    <xf numFmtId="0" fontId="9" fillId="12" borderId="10" xfId="0" applyFont="1" applyFill="1" applyBorder="1" applyAlignment="1" applyProtection="1">
      <alignment horizontal="left" vertical="center"/>
      <protection locked="0"/>
    </xf>
    <xf numFmtId="49" fontId="9" fillId="12" borderId="10" xfId="0" applyNumberFormat="1" applyFont="1" applyFill="1" applyBorder="1" applyAlignment="1" applyProtection="1">
      <alignment horizontal="right" vertical="center"/>
      <protection locked="0"/>
    </xf>
    <xf numFmtId="0" fontId="0" fillId="12" borderId="0" xfId="0" applyFill="1" applyAlignment="1" applyProtection="1">
      <alignment/>
      <protection locked="0"/>
    </xf>
    <xf numFmtId="0" fontId="10" fillId="12" borderId="10" xfId="0" applyFont="1" applyFill="1" applyBorder="1" applyAlignment="1" applyProtection="1">
      <alignment horizontal="right" vertical="center" wrapText="1"/>
      <protection locked="0"/>
    </xf>
    <xf numFmtId="213" fontId="0" fillId="12" borderId="10" xfId="0" applyNumberFormat="1" applyFill="1" applyBorder="1" applyAlignment="1" applyProtection="1">
      <alignment horizontal="right" vertical="center"/>
      <protection locked="0"/>
    </xf>
    <xf numFmtId="0" fontId="0" fillId="12" borderId="10" xfId="0" applyFill="1" applyBorder="1" applyAlignment="1" applyProtection="1">
      <alignment horizontal="left" vertical="center"/>
      <protection locked="0"/>
    </xf>
    <xf numFmtId="49" fontId="0" fillId="12" borderId="10" xfId="0" applyNumberFormat="1" applyFill="1" applyBorder="1" applyAlignment="1" applyProtection="1">
      <alignment horizontal="right" vertical="center"/>
      <protection locked="0"/>
    </xf>
    <xf numFmtId="0" fontId="9" fillId="12" borderId="10" xfId="0" applyFont="1" applyFill="1" applyBorder="1" applyAlignment="1" applyProtection="1">
      <alignment horizontal="right" vertical="center"/>
      <protection locked="0"/>
    </xf>
    <xf numFmtId="0" fontId="15" fillId="12" borderId="10" xfId="0" applyFont="1" applyFill="1" applyBorder="1" applyAlignment="1" applyProtection="1">
      <alignment horizontal="left" wrapText="1"/>
      <protection locked="0"/>
    </xf>
    <xf numFmtId="0" fontId="13" fillId="12" borderId="10" xfId="0" applyFont="1" applyFill="1" applyBorder="1" applyAlignment="1" applyProtection="1">
      <alignment horizontal="left"/>
      <protection locked="0"/>
    </xf>
    <xf numFmtId="0" fontId="9" fillId="12" borderId="10" xfId="0" applyFont="1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 wrapText="1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/>
      <protection locked="0"/>
    </xf>
    <xf numFmtId="0" fontId="57" fillId="33" borderId="10" xfId="0" applyFont="1" applyFill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6" fillId="35" borderId="10" xfId="0" applyFont="1" applyFill="1" applyBorder="1" applyAlignment="1" applyProtection="1">
      <alignment horizontal="left" vertical="center" wrapText="1"/>
      <protection locked="0"/>
    </xf>
    <xf numFmtId="0" fontId="17" fillId="35" borderId="10" xfId="0" applyFont="1" applyFill="1" applyBorder="1" applyAlignment="1" applyProtection="1">
      <alignment horizontal="left" vertical="center" wrapText="1"/>
      <protection locked="0"/>
    </xf>
    <xf numFmtId="49" fontId="17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36" borderId="10" xfId="0" applyFont="1" applyFill="1" applyBorder="1" applyAlignment="1" applyProtection="1">
      <alignment horizontal="left"/>
      <protection locked="0"/>
    </xf>
    <xf numFmtId="0" fontId="0" fillId="12" borderId="13" xfId="0" applyFill="1" applyBorder="1" applyAlignment="1" applyProtection="1">
      <alignment/>
      <protection locked="0"/>
    </xf>
    <xf numFmtId="0" fontId="0" fillId="12" borderId="12" xfId="0" applyFill="1" applyBorder="1" applyAlignment="1" applyProtection="1">
      <alignment/>
      <protection locked="0"/>
    </xf>
    <xf numFmtId="0" fontId="0" fillId="12" borderId="10" xfId="0" applyFill="1" applyBorder="1" applyAlignment="1" applyProtection="1">
      <alignment/>
      <protection locked="0"/>
    </xf>
    <xf numFmtId="0" fontId="14" fillId="12" borderId="10" xfId="0" applyFont="1" applyFill="1" applyBorder="1" applyAlignment="1" applyProtection="1">
      <alignment horizontal="left" vertical="center" wrapText="1"/>
      <protection locked="0"/>
    </xf>
    <xf numFmtId="4" fontId="13" fillId="12" borderId="10" xfId="0" applyNumberFormat="1" applyFont="1" applyFill="1" applyBorder="1" applyAlignment="1">
      <alignment horizontal="left" vertical="center" wrapText="1"/>
    </xf>
    <xf numFmtId="0" fontId="56" fillId="12" borderId="1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F664"/>
  <sheetViews>
    <sheetView tabSelected="1" zoomScaleSheetLayoutView="100" zoomScalePageLayoutView="0" workbookViewId="0" topLeftCell="A1">
      <pane ySplit="6" topLeftCell="A26" activePane="bottomLeft" state="frozen"/>
      <selection pane="topLeft" activeCell="A1" sqref="A1"/>
      <selection pane="bottomLeft" activeCell="C488" sqref="C488"/>
    </sheetView>
  </sheetViews>
  <sheetFormatPr defaultColWidth="9.00390625" defaultRowHeight="12.75"/>
  <cols>
    <col min="1" max="1" width="38.375" style="1" customWidth="1"/>
    <col min="2" max="2" width="28.625" style="10" customWidth="1"/>
    <col min="3" max="3" width="18.625" style="39" customWidth="1"/>
    <col min="4" max="4" width="14.00390625" style="168" customWidth="1"/>
    <col min="5" max="5" width="27.25390625" style="102" customWidth="1"/>
    <col min="6" max="6" width="38.125" style="10" customWidth="1"/>
    <col min="7" max="16384" width="9.125" style="1" customWidth="1"/>
  </cols>
  <sheetData>
    <row r="2" spans="1:6" ht="12.75">
      <c r="A2" s="94"/>
      <c r="B2" s="94"/>
      <c r="C2" s="94" t="s">
        <v>224</v>
      </c>
      <c r="D2" s="94"/>
      <c r="E2" s="100"/>
      <c r="F2" s="94"/>
    </row>
    <row r="3" spans="1:6" ht="12.75">
      <c r="A3" s="95"/>
      <c r="B3" s="95"/>
      <c r="C3" s="95" t="s">
        <v>239</v>
      </c>
      <c r="D3" s="95"/>
      <c r="E3" s="101"/>
      <c r="F3" s="95"/>
    </row>
    <row r="4" spans="1:6" ht="12.75">
      <c r="A4" s="95"/>
      <c r="B4" s="95"/>
      <c r="C4" s="95" t="s">
        <v>217</v>
      </c>
      <c r="D4" s="95"/>
      <c r="E4" s="101"/>
      <c r="F4" s="95"/>
    </row>
    <row r="5" ht="12.75">
      <c r="C5" s="97" t="s">
        <v>218</v>
      </c>
    </row>
    <row r="6" spans="1:6" ht="45" customHeight="1">
      <c r="A6" s="96" t="s">
        <v>219</v>
      </c>
      <c r="B6" s="98" t="s">
        <v>216</v>
      </c>
      <c r="C6" s="99" t="s">
        <v>240</v>
      </c>
      <c r="D6" s="9" t="s">
        <v>220</v>
      </c>
      <c r="E6" s="9" t="s">
        <v>221</v>
      </c>
      <c r="F6" s="9" t="s">
        <v>225</v>
      </c>
    </row>
    <row r="7" spans="1:6" s="43" customFormat="1" ht="24" hidden="1">
      <c r="A7" s="3" t="s">
        <v>56</v>
      </c>
      <c r="B7" s="51"/>
      <c r="C7" s="67">
        <f>SUM(C8,C175)</f>
        <v>11455.237519999999</v>
      </c>
      <c r="D7" s="169"/>
      <c r="E7" s="103">
        <f>SUM(E8,E175)</f>
        <v>0</v>
      </c>
      <c r="F7" s="44"/>
    </row>
    <row r="8" spans="1:6" ht="23.25" customHeight="1" hidden="1">
      <c r="A8" s="2" t="s">
        <v>30</v>
      </c>
      <c r="B8" s="53"/>
      <c r="C8" s="68">
        <f>SUM(C10,C40,C76,C104)</f>
        <v>10230.62379</v>
      </c>
      <c r="D8" s="170"/>
      <c r="E8" s="104">
        <f>SUM(E10,E40,E76,E104)</f>
        <v>0</v>
      </c>
      <c r="F8" s="22"/>
    </row>
    <row r="9" spans="1:6" ht="24" hidden="1">
      <c r="A9" s="3" t="s">
        <v>25</v>
      </c>
      <c r="B9" s="54"/>
      <c r="C9" s="67">
        <f>SUM(C10,C40)</f>
        <v>2075.06025</v>
      </c>
      <c r="D9" s="166"/>
      <c r="E9" s="103">
        <f>SUM(E10,E40)</f>
        <v>0</v>
      </c>
      <c r="F9" s="23"/>
    </row>
    <row r="10" spans="1:6" ht="25.5">
      <c r="A10" s="183" t="s">
        <v>241</v>
      </c>
      <c r="B10" s="55"/>
      <c r="C10" s="69">
        <f>SUM(C11,C14,C17,C20,C23,C26,C28,C31,C34,C37)</f>
        <v>1099.79659</v>
      </c>
      <c r="D10" s="171"/>
      <c r="E10" s="105"/>
      <c r="F10" s="105"/>
    </row>
    <row r="11" spans="1:6" s="154" customFormat="1" ht="12.75">
      <c r="A11" s="151" t="s">
        <v>72</v>
      </c>
      <c r="B11" s="149" t="s">
        <v>75</v>
      </c>
      <c r="C11" s="150">
        <f>SUM(C12:C13)</f>
        <v>198.63509</v>
      </c>
      <c r="D11" s="162">
        <v>16</v>
      </c>
      <c r="E11" s="153" t="s">
        <v>230</v>
      </c>
      <c r="F11" s="157" t="s">
        <v>226</v>
      </c>
    </row>
    <row r="12" spans="1:6" s="154" customFormat="1" ht="12.75" hidden="1">
      <c r="A12" s="155" t="s">
        <v>15</v>
      </c>
      <c r="B12" s="149" t="s">
        <v>75</v>
      </c>
      <c r="C12" s="156">
        <v>194.39005</v>
      </c>
      <c r="D12" s="163"/>
      <c r="E12" s="158">
        <v>194.39005</v>
      </c>
      <c r="F12" s="157"/>
    </row>
    <row r="13" spans="1:6" s="154" customFormat="1" ht="12.75" hidden="1">
      <c r="A13" s="155" t="s">
        <v>14</v>
      </c>
      <c r="B13" s="149" t="s">
        <v>61</v>
      </c>
      <c r="C13" s="156">
        <v>4.24504</v>
      </c>
      <c r="D13" s="163"/>
      <c r="E13" s="158">
        <v>4.24504</v>
      </c>
      <c r="F13" s="157"/>
    </row>
    <row r="14" spans="1:6" s="154" customFormat="1" ht="12.75">
      <c r="A14" s="151" t="s">
        <v>73</v>
      </c>
      <c r="B14" s="149" t="s">
        <v>75</v>
      </c>
      <c r="C14" s="150">
        <f>SUM(C15:C16)</f>
        <v>195.70069999999998</v>
      </c>
      <c r="D14" s="162">
        <v>19</v>
      </c>
      <c r="E14" s="153" t="s">
        <v>223</v>
      </c>
      <c r="F14" s="157" t="s">
        <v>226</v>
      </c>
    </row>
    <row r="15" spans="1:6" s="154" customFormat="1" ht="12.75" hidden="1">
      <c r="A15" s="155" t="s">
        <v>15</v>
      </c>
      <c r="B15" s="149" t="s">
        <v>75</v>
      </c>
      <c r="C15" s="156">
        <v>191.51339</v>
      </c>
      <c r="D15" s="163"/>
      <c r="E15" s="158">
        <v>191.51339</v>
      </c>
      <c r="F15" s="157"/>
    </row>
    <row r="16" spans="1:6" s="154" customFormat="1" ht="12.75" hidden="1">
      <c r="A16" s="155" t="s">
        <v>14</v>
      </c>
      <c r="B16" s="149" t="s">
        <v>61</v>
      </c>
      <c r="C16" s="156">
        <v>4.18731</v>
      </c>
      <c r="D16" s="163"/>
      <c r="E16" s="158">
        <v>4.18731</v>
      </c>
      <c r="F16" s="157"/>
    </row>
    <row r="17" spans="1:6" s="154" customFormat="1" ht="12.75">
      <c r="A17" s="151" t="s">
        <v>74</v>
      </c>
      <c r="B17" s="149" t="s">
        <v>75</v>
      </c>
      <c r="C17" s="150">
        <f>SUM(C18:C19)</f>
        <v>194.1606</v>
      </c>
      <c r="D17" s="162">
        <v>17</v>
      </c>
      <c r="E17" s="153" t="s">
        <v>231</v>
      </c>
      <c r="F17" s="157" t="s">
        <v>226</v>
      </c>
    </row>
    <row r="18" spans="1:6" s="154" customFormat="1" ht="12.75" hidden="1">
      <c r="A18" s="155" t="s">
        <v>15</v>
      </c>
      <c r="B18" s="149" t="s">
        <v>75</v>
      </c>
      <c r="C18" s="156">
        <v>190.01563</v>
      </c>
      <c r="D18" s="163"/>
      <c r="E18" s="158">
        <v>190.01563</v>
      </c>
      <c r="F18" s="157"/>
    </row>
    <row r="19" spans="1:6" s="154" customFormat="1" ht="12.75" hidden="1">
      <c r="A19" s="155" t="s">
        <v>14</v>
      </c>
      <c r="B19" s="149" t="s">
        <v>61</v>
      </c>
      <c r="C19" s="156">
        <v>4.14497</v>
      </c>
      <c r="D19" s="163"/>
      <c r="E19" s="158">
        <v>4.14497</v>
      </c>
      <c r="F19" s="157"/>
    </row>
    <row r="20" spans="1:6" s="154" customFormat="1" ht="24">
      <c r="A20" s="151" t="s">
        <v>91</v>
      </c>
      <c r="B20" s="149" t="s">
        <v>75</v>
      </c>
      <c r="C20" s="150">
        <f>SUM(C21:C22)</f>
        <v>167.00964000000002</v>
      </c>
      <c r="D20" s="163">
        <v>16</v>
      </c>
      <c r="E20" s="153" t="s">
        <v>230</v>
      </c>
      <c r="F20" s="152" t="s">
        <v>242</v>
      </c>
    </row>
    <row r="21" spans="1:6" s="154" customFormat="1" ht="12.75" hidden="1">
      <c r="A21" s="155" t="s">
        <v>15</v>
      </c>
      <c r="B21" s="149" t="s">
        <v>75</v>
      </c>
      <c r="C21" s="156">
        <v>163.44452</v>
      </c>
      <c r="D21" s="163"/>
      <c r="E21" s="158">
        <v>163.44452</v>
      </c>
      <c r="F21" s="157"/>
    </row>
    <row r="22" spans="1:6" s="154" customFormat="1" ht="12.75" hidden="1">
      <c r="A22" s="155" t="s">
        <v>14</v>
      </c>
      <c r="B22" s="149" t="s">
        <v>61</v>
      </c>
      <c r="C22" s="156">
        <v>3.56512</v>
      </c>
      <c r="D22" s="163"/>
      <c r="E22" s="158">
        <v>3.56512</v>
      </c>
      <c r="F22" s="157"/>
    </row>
    <row r="23" spans="1:6" s="154" customFormat="1" ht="12.75">
      <c r="A23" s="151" t="s">
        <v>110</v>
      </c>
      <c r="B23" s="149" t="s">
        <v>75</v>
      </c>
      <c r="C23" s="150">
        <f>SUM(C24:C25)</f>
        <v>23.58997</v>
      </c>
      <c r="D23" s="162">
        <v>15</v>
      </c>
      <c r="E23" s="153" t="s">
        <v>232</v>
      </c>
      <c r="F23" s="152" t="s">
        <v>242</v>
      </c>
    </row>
    <row r="24" spans="1:6" s="154" customFormat="1" ht="12.75" hidden="1">
      <c r="A24" s="155" t="s">
        <v>15</v>
      </c>
      <c r="B24" s="149" t="s">
        <v>75</v>
      </c>
      <c r="C24" s="156">
        <v>23.08476</v>
      </c>
      <c r="D24" s="163"/>
      <c r="E24" s="158">
        <v>23.08476</v>
      </c>
      <c r="F24" s="157"/>
    </row>
    <row r="25" spans="1:6" s="154" customFormat="1" ht="12.75" hidden="1">
      <c r="A25" s="155" t="s">
        <v>14</v>
      </c>
      <c r="B25" s="149" t="s">
        <v>61</v>
      </c>
      <c r="C25" s="156">
        <v>0.50521</v>
      </c>
      <c r="D25" s="163"/>
      <c r="E25" s="158">
        <v>0.50521</v>
      </c>
      <c r="F25" s="157"/>
    </row>
    <row r="26" spans="1:6" s="154" customFormat="1" ht="12.75">
      <c r="A26" s="151" t="s">
        <v>149</v>
      </c>
      <c r="B26" s="149" t="s">
        <v>65</v>
      </c>
      <c r="C26" s="159">
        <f>SUM(C27:C27)</f>
        <v>5.34542</v>
      </c>
      <c r="D26" s="162">
        <v>24</v>
      </c>
      <c r="E26" s="153" t="s">
        <v>222</v>
      </c>
      <c r="F26" s="157" t="s">
        <v>226</v>
      </c>
    </row>
    <row r="27" spans="1:6" s="154" customFormat="1" ht="12.75" hidden="1">
      <c r="A27" s="155" t="s">
        <v>15</v>
      </c>
      <c r="B27" s="149" t="s">
        <v>65</v>
      </c>
      <c r="C27" s="156">
        <v>5.34542</v>
      </c>
      <c r="D27" s="163"/>
      <c r="E27" s="158">
        <v>5.34542</v>
      </c>
      <c r="F27" s="157"/>
    </row>
    <row r="28" spans="1:6" s="154" customFormat="1" ht="12.75">
      <c r="A28" s="151" t="s">
        <v>150</v>
      </c>
      <c r="B28" s="149" t="s">
        <v>151</v>
      </c>
      <c r="C28" s="150">
        <f>SUM(C29:C30)</f>
        <v>167.21616</v>
      </c>
      <c r="D28" s="162">
        <v>16</v>
      </c>
      <c r="E28" s="153" t="s">
        <v>230</v>
      </c>
      <c r="F28" s="152" t="s">
        <v>242</v>
      </c>
    </row>
    <row r="29" spans="1:6" s="154" customFormat="1" ht="12.75" hidden="1">
      <c r="A29" s="155" t="s">
        <v>15</v>
      </c>
      <c r="B29" s="149" t="s">
        <v>151</v>
      </c>
      <c r="C29" s="156">
        <v>164.09208</v>
      </c>
      <c r="D29" s="163"/>
      <c r="E29" s="158">
        <v>164.09208</v>
      </c>
      <c r="F29" s="157"/>
    </row>
    <row r="30" spans="1:6" s="154" customFormat="1" ht="12.75" hidden="1">
      <c r="A30" s="155" t="s">
        <v>14</v>
      </c>
      <c r="B30" s="149" t="s">
        <v>61</v>
      </c>
      <c r="C30" s="156">
        <v>3.1240799999999997</v>
      </c>
      <c r="D30" s="163"/>
      <c r="E30" s="158">
        <v>3.1240799999999997</v>
      </c>
      <c r="F30" s="157"/>
    </row>
    <row r="31" spans="1:6" s="154" customFormat="1" ht="12.75">
      <c r="A31" s="151" t="s">
        <v>99</v>
      </c>
      <c r="B31" s="149" t="s">
        <v>75</v>
      </c>
      <c r="C31" s="150">
        <f>SUM(C32:C33)</f>
        <v>19.904739999999997</v>
      </c>
      <c r="D31" s="162">
        <v>19</v>
      </c>
      <c r="E31" s="153" t="s">
        <v>223</v>
      </c>
      <c r="F31" s="157" t="s">
        <v>226</v>
      </c>
    </row>
    <row r="32" spans="1:6" s="154" customFormat="1" ht="12.75" hidden="1">
      <c r="A32" s="155" t="s">
        <v>15</v>
      </c>
      <c r="B32" s="149" t="s">
        <v>75</v>
      </c>
      <c r="C32" s="156">
        <v>19.47958</v>
      </c>
      <c r="D32" s="163"/>
      <c r="E32" s="158">
        <v>19.47958</v>
      </c>
      <c r="F32" s="157"/>
    </row>
    <row r="33" spans="1:6" s="154" customFormat="1" ht="12.75" hidden="1">
      <c r="A33" s="155" t="s">
        <v>14</v>
      </c>
      <c r="B33" s="149" t="s">
        <v>61</v>
      </c>
      <c r="C33" s="156">
        <v>0.42516</v>
      </c>
      <c r="D33" s="163"/>
      <c r="E33" s="158">
        <v>0.42516</v>
      </c>
      <c r="F33" s="157"/>
    </row>
    <row r="34" spans="1:6" s="154" customFormat="1" ht="12.75">
      <c r="A34" s="151" t="s">
        <v>233</v>
      </c>
      <c r="B34" s="149" t="s">
        <v>65</v>
      </c>
      <c r="C34" s="150">
        <f>SUM(C35:C36)</f>
        <v>62.14618</v>
      </c>
      <c r="D34" s="162">
        <v>15</v>
      </c>
      <c r="E34" s="153" t="s">
        <v>232</v>
      </c>
      <c r="F34" s="157" t="s">
        <v>226</v>
      </c>
    </row>
    <row r="35" spans="1:6" s="154" customFormat="1" ht="12.75" hidden="1">
      <c r="A35" s="155" t="s">
        <v>15</v>
      </c>
      <c r="B35" s="149" t="s">
        <v>65</v>
      </c>
      <c r="C35" s="156">
        <v>60.92842</v>
      </c>
      <c r="D35" s="163"/>
      <c r="E35" s="158">
        <v>60.92842</v>
      </c>
      <c r="F35" s="157"/>
    </row>
    <row r="36" spans="1:6" s="154" customFormat="1" ht="12.75" hidden="1">
      <c r="A36" s="155" t="s">
        <v>14</v>
      </c>
      <c r="B36" s="149" t="s">
        <v>112</v>
      </c>
      <c r="C36" s="156">
        <v>1.21776</v>
      </c>
      <c r="D36" s="163"/>
      <c r="E36" s="158">
        <v>1.21776</v>
      </c>
      <c r="F36" s="157"/>
    </row>
    <row r="37" spans="1:6" s="154" customFormat="1" ht="12.75">
      <c r="A37" s="151" t="s">
        <v>214</v>
      </c>
      <c r="B37" s="149" t="s">
        <v>65</v>
      </c>
      <c r="C37" s="150">
        <f>SUM(C38:C39)</f>
        <v>66.08809</v>
      </c>
      <c r="D37" s="162">
        <v>15</v>
      </c>
      <c r="E37" s="153" t="s">
        <v>232</v>
      </c>
      <c r="F37" s="157" t="s">
        <v>226</v>
      </c>
    </row>
    <row r="38" spans="1:6" ht="12.75" hidden="1">
      <c r="A38" s="11" t="s">
        <v>15</v>
      </c>
      <c r="B38" s="57" t="s">
        <v>65</v>
      </c>
      <c r="C38" s="70">
        <v>64.78446</v>
      </c>
      <c r="D38" s="172"/>
      <c r="E38" s="107">
        <v>64.78446</v>
      </c>
      <c r="F38" s="31"/>
    </row>
    <row r="39" spans="1:6" ht="12.75" hidden="1">
      <c r="A39" s="11" t="s">
        <v>14</v>
      </c>
      <c r="B39" s="57" t="s">
        <v>112</v>
      </c>
      <c r="C39" s="70">
        <v>1.30363</v>
      </c>
      <c r="D39" s="172"/>
      <c r="E39" s="107">
        <v>1.30363</v>
      </c>
      <c r="F39" s="31"/>
    </row>
    <row r="40" spans="1:6" ht="25.5">
      <c r="A40" s="182" t="s">
        <v>243</v>
      </c>
      <c r="B40" s="55"/>
      <c r="C40" s="69">
        <v>975.26366</v>
      </c>
      <c r="D40" s="171"/>
      <c r="E40" s="105"/>
      <c r="F40" s="105"/>
    </row>
    <row r="41" spans="1:6" s="15" customFormat="1" ht="12.75" hidden="1">
      <c r="A41" s="18" t="s">
        <v>140</v>
      </c>
      <c r="B41" s="149"/>
      <c r="C41" s="42">
        <f>SUM(C42:C45)</f>
        <v>299.64844000000005</v>
      </c>
      <c r="D41" s="164">
        <v>19</v>
      </c>
      <c r="E41" s="106" t="s">
        <v>223</v>
      </c>
      <c r="F41" s="26"/>
    </row>
    <row r="42" spans="1:6" s="15" customFormat="1" ht="12.75" hidden="1">
      <c r="A42" s="11" t="s">
        <v>15</v>
      </c>
      <c r="B42" s="149"/>
      <c r="C42" s="71">
        <v>281.56189</v>
      </c>
      <c r="D42" s="165"/>
      <c r="E42" s="108">
        <v>281.56189</v>
      </c>
      <c r="F42" s="25"/>
    </row>
    <row r="43" spans="1:6" s="15" customFormat="1" ht="12.75" hidden="1">
      <c r="A43" s="11" t="s">
        <v>18</v>
      </c>
      <c r="B43" s="149" t="s">
        <v>68</v>
      </c>
      <c r="C43" s="71">
        <v>10.773</v>
      </c>
      <c r="D43" s="165"/>
      <c r="E43" s="108">
        <v>10.773</v>
      </c>
      <c r="F43" s="25"/>
    </row>
    <row r="44" spans="1:6" s="15" customFormat="1" ht="12.75" hidden="1">
      <c r="A44" s="11" t="s">
        <v>14</v>
      </c>
      <c r="B44" s="149" t="s">
        <v>112</v>
      </c>
      <c r="C44" s="71">
        <v>5.15895</v>
      </c>
      <c r="D44" s="165"/>
      <c r="E44" s="108">
        <v>5.15895</v>
      </c>
      <c r="F44" s="25"/>
    </row>
    <row r="45" spans="1:6" s="15" customFormat="1" ht="12.75" hidden="1">
      <c r="A45" s="11" t="s">
        <v>19</v>
      </c>
      <c r="B45" s="149" t="s">
        <v>68</v>
      </c>
      <c r="C45" s="71">
        <v>2.1546</v>
      </c>
      <c r="D45" s="165"/>
      <c r="E45" s="108">
        <v>2.1546</v>
      </c>
      <c r="F45" s="25"/>
    </row>
    <row r="46" spans="1:6" s="15" customFormat="1" ht="12.75">
      <c r="A46" s="18" t="s">
        <v>137</v>
      </c>
      <c r="B46" s="188" t="s">
        <v>200</v>
      </c>
      <c r="C46" s="42">
        <f>SUM(C47:C50)</f>
        <v>601.34193</v>
      </c>
      <c r="D46" s="164">
        <v>20</v>
      </c>
      <c r="E46" s="106" t="s">
        <v>231</v>
      </c>
      <c r="F46" s="26" t="s">
        <v>238</v>
      </c>
    </row>
    <row r="47" spans="1:6" s="15" customFormat="1" ht="12.75" hidden="1">
      <c r="A47" s="11" t="s">
        <v>15</v>
      </c>
      <c r="B47" s="186" t="s">
        <v>200</v>
      </c>
      <c r="C47" s="71">
        <v>533.89238</v>
      </c>
      <c r="D47" s="165"/>
      <c r="E47" s="108">
        <v>533.89238</v>
      </c>
      <c r="F47" s="25"/>
    </row>
    <row r="48" spans="1:6" s="15" customFormat="1" ht="12.75" hidden="1">
      <c r="A48" s="11" t="s">
        <v>18</v>
      </c>
      <c r="B48" s="149" t="s">
        <v>138</v>
      </c>
      <c r="C48" s="71">
        <v>55.76408000000001</v>
      </c>
      <c r="D48" s="165"/>
      <c r="E48" s="108">
        <v>55.76408000000001</v>
      </c>
      <c r="F48" s="25"/>
    </row>
    <row r="49" spans="1:6" s="15" customFormat="1" ht="12.75" hidden="1">
      <c r="A49" s="11" t="s">
        <v>14</v>
      </c>
      <c r="B49" s="149" t="s">
        <v>61</v>
      </c>
      <c r="C49" s="71">
        <v>9.63347</v>
      </c>
      <c r="D49" s="165"/>
      <c r="E49" s="108">
        <v>9.63347</v>
      </c>
      <c r="F49" s="25"/>
    </row>
    <row r="50" spans="1:6" s="15" customFormat="1" ht="12.75" hidden="1">
      <c r="A50" s="11" t="s">
        <v>19</v>
      </c>
      <c r="B50" s="149" t="s">
        <v>138</v>
      </c>
      <c r="C50" s="71">
        <v>2.052</v>
      </c>
      <c r="D50" s="165"/>
      <c r="E50" s="108">
        <v>2.052</v>
      </c>
      <c r="F50" s="25"/>
    </row>
    <row r="51" spans="1:6" s="15" customFormat="1" ht="12.75" hidden="1">
      <c r="A51" s="18" t="s">
        <v>160</v>
      </c>
      <c r="B51" s="149"/>
      <c r="C51" s="42">
        <f>SUM(C52:C55)</f>
        <v>24.27747</v>
      </c>
      <c r="D51" s="164">
        <v>20</v>
      </c>
      <c r="E51" s="106" t="s">
        <v>231</v>
      </c>
      <c r="F51" s="26"/>
    </row>
    <row r="52" spans="1:6" s="15" customFormat="1" ht="12.75" hidden="1">
      <c r="A52" s="11" t="s">
        <v>15</v>
      </c>
      <c r="B52" s="186"/>
      <c r="C52" s="71"/>
      <c r="D52" s="165"/>
      <c r="E52" s="108"/>
      <c r="F52" s="25"/>
    </row>
    <row r="53" spans="1:6" s="15" customFormat="1" ht="12.75" hidden="1">
      <c r="A53" s="11" t="s">
        <v>18</v>
      </c>
      <c r="B53" s="149" t="s">
        <v>68</v>
      </c>
      <c r="C53" s="71">
        <v>24.27747</v>
      </c>
      <c r="D53" s="165"/>
      <c r="E53" s="108">
        <v>24.27747</v>
      </c>
      <c r="F53" s="25"/>
    </row>
    <row r="54" spans="1:6" s="15" customFormat="1" ht="12.75" hidden="1">
      <c r="A54" s="11" t="s">
        <v>14</v>
      </c>
      <c r="B54" s="149"/>
      <c r="C54" s="71"/>
      <c r="D54" s="165"/>
      <c r="E54" s="108"/>
      <c r="F54" s="25"/>
    </row>
    <row r="55" spans="1:6" s="15" customFormat="1" ht="12.75" hidden="1">
      <c r="A55" s="11" t="s">
        <v>19</v>
      </c>
      <c r="B55" s="149"/>
      <c r="C55" s="71"/>
      <c r="D55" s="165"/>
      <c r="E55" s="108"/>
      <c r="F55" s="25"/>
    </row>
    <row r="56" spans="1:6" s="15" customFormat="1" ht="12.75" hidden="1">
      <c r="A56" s="18" t="s">
        <v>193</v>
      </c>
      <c r="B56" s="149"/>
      <c r="C56" s="42">
        <f>SUM(C57:C60)</f>
        <v>47.89323</v>
      </c>
      <c r="D56" s="164">
        <v>24</v>
      </c>
      <c r="E56" s="106" t="s">
        <v>234</v>
      </c>
      <c r="F56" s="26"/>
    </row>
    <row r="57" spans="1:6" s="15" customFormat="1" ht="12.75" hidden="1">
      <c r="A57" s="11" t="s">
        <v>15</v>
      </c>
      <c r="B57" s="186"/>
      <c r="C57" s="71"/>
      <c r="D57" s="165"/>
      <c r="E57" s="108"/>
      <c r="F57" s="25"/>
    </row>
    <row r="58" spans="1:6" s="15" customFormat="1" ht="12.75" hidden="1">
      <c r="A58" s="11" t="s">
        <v>18</v>
      </c>
      <c r="B58" s="149" t="s">
        <v>68</v>
      </c>
      <c r="C58" s="71">
        <v>47.89323</v>
      </c>
      <c r="D58" s="165"/>
      <c r="E58" s="108">
        <v>47.89323</v>
      </c>
      <c r="F58" s="25"/>
    </row>
    <row r="59" spans="1:6" s="15" customFormat="1" ht="12.75" hidden="1">
      <c r="A59" s="11" t="s">
        <v>14</v>
      </c>
      <c r="B59" s="149"/>
      <c r="C59" s="71"/>
      <c r="D59" s="165"/>
      <c r="E59" s="108"/>
      <c r="F59" s="25"/>
    </row>
    <row r="60" spans="1:6" s="15" customFormat="1" ht="12.75" hidden="1">
      <c r="A60" s="11" t="s">
        <v>19</v>
      </c>
      <c r="B60" s="149"/>
      <c r="C60" s="71"/>
      <c r="D60" s="165"/>
      <c r="E60" s="108"/>
      <c r="F60" s="25"/>
    </row>
    <row r="61" spans="1:6" s="15" customFormat="1" ht="12.75" hidden="1">
      <c r="A61" s="18" t="s">
        <v>195</v>
      </c>
      <c r="B61" s="149"/>
      <c r="C61" s="42">
        <f>SUM(C62:C65)</f>
        <v>150</v>
      </c>
      <c r="D61" s="164">
        <v>24</v>
      </c>
      <c r="E61" s="106" t="s">
        <v>234</v>
      </c>
      <c r="F61" s="26"/>
    </row>
    <row r="62" spans="1:6" s="15" customFormat="1" ht="12.75" hidden="1">
      <c r="A62" s="11" t="s">
        <v>15</v>
      </c>
      <c r="B62" s="186"/>
      <c r="C62" s="71"/>
      <c r="D62" s="165"/>
      <c r="E62" s="108"/>
      <c r="F62" s="25"/>
    </row>
    <row r="63" spans="1:6" s="15" customFormat="1" ht="12.75" hidden="1">
      <c r="A63" s="11" t="s">
        <v>18</v>
      </c>
      <c r="B63" s="149" t="s">
        <v>138</v>
      </c>
      <c r="C63" s="71">
        <v>150</v>
      </c>
      <c r="D63" s="165"/>
      <c r="E63" s="108">
        <v>150</v>
      </c>
      <c r="F63" s="25"/>
    </row>
    <row r="64" spans="1:6" s="15" customFormat="1" ht="12.75" hidden="1">
      <c r="A64" s="11" t="s">
        <v>14</v>
      </c>
      <c r="B64" s="149"/>
      <c r="C64" s="71"/>
      <c r="D64" s="165"/>
      <c r="E64" s="108"/>
      <c r="F64" s="25"/>
    </row>
    <row r="65" spans="1:6" s="15" customFormat="1" ht="12.75" hidden="1">
      <c r="A65" s="11" t="s">
        <v>19</v>
      </c>
      <c r="B65" s="149"/>
      <c r="C65" s="71"/>
      <c r="D65" s="165"/>
      <c r="E65" s="108"/>
      <c r="F65" s="25"/>
    </row>
    <row r="66" spans="1:6" s="15" customFormat="1" ht="12.75">
      <c r="A66" s="18" t="s">
        <v>72</v>
      </c>
      <c r="B66" s="188" t="s">
        <v>65</v>
      </c>
      <c r="C66" s="42">
        <f>SUM(C67:C70)</f>
        <v>298.58413</v>
      </c>
      <c r="D66" s="164">
        <v>16</v>
      </c>
      <c r="E66" s="106" t="s">
        <v>230</v>
      </c>
      <c r="F66" s="157" t="s">
        <v>226</v>
      </c>
    </row>
    <row r="67" spans="1:6" s="15" customFormat="1" ht="12.75" hidden="1">
      <c r="A67" s="11" t="s">
        <v>15</v>
      </c>
      <c r="B67" s="186" t="s">
        <v>65</v>
      </c>
      <c r="C67" s="71">
        <v>291.45831</v>
      </c>
      <c r="D67" s="165"/>
      <c r="E67" s="108">
        <v>291.45831</v>
      </c>
      <c r="F67" s="25"/>
    </row>
    <row r="68" spans="1:6" s="15" customFormat="1" ht="12.75" hidden="1">
      <c r="A68" s="11" t="s">
        <v>18</v>
      </c>
      <c r="B68" s="149"/>
      <c r="C68" s="71"/>
      <c r="D68" s="165"/>
      <c r="E68" s="108"/>
      <c r="F68" s="25"/>
    </row>
    <row r="69" spans="1:6" s="15" customFormat="1" ht="12.75" hidden="1">
      <c r="A69" s="11" t="s">
        <v>14</v>
      </c>
      <c r="B69" s="149" t="s">
        <v>112</v>
      </c>
      <c r="C69" s="71">
        <v>4.7019</v>
      </c>
      <c r="D69" s="165"/>
      <c r="E69" s="108">
        <v>4.7019</v>
      </c>
      <c r="F69" s="25"/>
    </row>
    <row r="70" spans="1:6" s="15" customFormat="1" ht="12.75" hidden="1">
      <c r="A70" s="11" t="s">
        <v>19</v>
      </c>
      <c r="B70" s="149" t="s">
        <v>194</v>
      </c>
      <c r="C70" s="71">
        <v>2.42392</v>
      </c>
      <c r="D70" s="165"/>
      <c r="E70" s="108">
        <v>2.42392</v>
      </c>
      <c r="F70" s="25"/>
    </row>
    <row r="71" spans="1:6" s="15" customFormat="1" ht="12.75">
      <c r="A71" s="18" t="s">
        <v>184</v>
      </c>
      <c r="B71" s="187" t="s">
        <v>183</v>
      </c>
      <c r="C71" s="42">
        <f>SUM(C72:C74)</f>
        <v>75.3376</v>
      </c>
      <c r="D71" s="164">
        <v>15</v>
      </c>
      <c r="E71" s="106" t="s">
        <v>232</v>
      </c>
      <c r="F71" s="26" t="s">
        <v>244</v>
      </c>
    </row>
    <row r="72" spans="1:6" s="15" customFormat="1" ht="12.75" hidden="1">
      <c r="A72" s="11" t="s">
        <v>15</v>
      </c>
      <c r="B72" s="15" t="s">
        <v>183</v>
      </c>
      <c r="C72" s="71">
        <v>73.237</v>
      </c>
      <c r="D72" s="165"/>
      <c r="E72" s="108">
        <v>73.237</v>
      </c>
      <c r="F72" s="25"/>
    </row>
    <row r="73" spans="1:6" s="15" customFormat="1" ht="12.75" hidden="1">
      <c r="A73" s="11" t="s">
        <v>14</v>
      </c>
      <c r="B73" s="57" t="s">
        <v>61</v>
      </c>
      <c r="C73" s="71">
        <v>1.5876</v>
      </c>
      <c r="D73" s="165"/>
      <c r="E73" s="108">
        <v>1.5876</v>
      </c>
      <c r="F73" s="25"/>
    </row>
    <row r="74" spans="1:6" s="15" customFormat="1" ht="12.75" hidden="1">
      <c r="A74" s="11" t="s">
        <v>19</v>
      </c>
      <c r="B74" s="57" t="s">
        <v>185</v>
      </c>
      <c r="C74" s="71">
        <v>0.513</v>
      </c>
      <c r="D74" s="165"/>
      <c r="E74" s="108">
        <v>0.513</v>
      </c>
      <c r="F74" s="25"/>
    </row>
    <row r="75" spans="1:6" ht="36" hidden="1">
      <c r="A75" s="4" t="s">
        <v>31</v>
      </c>
      <c r="B75" s="54"/>
      <c r="C75" s="67">
        <f>SUM(C76,C104)</f>
        <v>8155.563539999999</v>
      </c>
      <c r="D75" s="166"/>
      <c r="E75" s="103">
        <f>SUM(E76,E104)</f>
        <v>0</v>
      </c>
      <c r="F75" s="23"/>
    </row>
    <row r="76" spans="1:6" ht="25.5">
      <c r="A76" s="182" t="s">
        <v>245</v>
      </c>
      <c r="B76" s="55"/>
      <c r="C76" s="69">
        <f>SUM(C77,C80,C83,C86,C89,C92,C95,C98)</f>
        <v>1593.5434</v>
      </c>
      <c r="D76" s="171"/>
      <c r="E76" s="105"/>
      <c r="F76" s="105"/>
    </row>
    <row r="77" spans="1:6" s="15" customFormat="1" ht="12.75">
      <c r="A77" s="18" t="s">
        <v>76</v>
      </c>
      <c r="B77" s="160" t="s">
        <v>63</v>
      </c>
      <c r="C77" s="72">
        <f>SUM(C78:C79)</f>
        <v>195.70585</v>
      </c>
      <c r="D77" s="164">
        <v>15</v>
      </c>
      <c r="E77" s="109" t="s">
        <v>232</v>
      </c>
      <c r="F77" s="157" t="s">
        <v>226</v>
      </c>
    </row>
    <row r="78" spans="1:6" s="15" customFormat="1" ht="12.75" hidden="1">
      <c r="A78" s="14" t="s">
        <v>23</v>
      </c>
      <c r="B78" s="160" t="s">
        <v>63</v>
      </c>
      <c r="C78" s="73">
        <v>192.20077</v>
      </c>
      <c r="D78" s="165" t="s">
        <v>22</v>
      </c>
      <c r="E78" s="110">
        <v>192.20077</v>
      </c>
      <c r="F78" s="25" t="s">
        <v>22</v>
      </c>
    </row>
    <row r="79" spans="1:6" s="15" customFormat="1" ht="12.75" hidden="1">
      <c r="A79" s="11" t="s">
        <v>14</v>
      </c>
      <c r="B79" s="160" t="s">
        <v>61</v>
      </c>
      <c r="C79" s="73">
        <v>3.50508</v>
      </c>
      <c r="D79" s="165"/>
      <c r="E79" s="110">
        <v>3.50508</v>
      </c>
      <c r="F79" s="25"/>
    </row>
    <row r="80" spans="1:6" s="15" customFormat="1" ht="12.75">
      <c r="A80" s="18" t="s">
        <v>94</v>
      </c>
      <c r="B80" s="160" t="s">
        <v>87</v>
      </c>
      <c r="C80" s="72">
        <f>SUM(C81:C82)</f>
        <v>199.56588000000002</v>
      </c>
      <c r="D80" s="164">
        <v>21</v>
      </c>
      <c r="E80" s="109" t="s">
        <v>231</v>
      </c>
      <c r="F80" s="157" t="s">
        <v>226</v>
      </c>
    </row>
    <row r="81" spans="1:6" s="15" customFormat="1" ht="12.75" hidden="1">
      <c r="A81" s="14" t="s">
        <v>23</v>
      </c>
      <c r="B81" s="160" t="s">
        <v>87</v>
      </c>
      <c r="C81" s="73">
        <v>195.47801</v>
      </c>
      <c r="D81" s="165" t="s">
        <v>22</v>
      </c>
      <c r="E81" s="110">
        <v>195.47801</v>
      </c>
      <c r="F81" s="25" t="s">
        <v>22</v>
      </c>
    </row>
    <row r="82" spans="1:6" s="15" customFormat="1" ht="12.75" hidden="1">
      <c r="A82" s="11" t="s">
        <v>14</v>
      </c>
      <c r="B82" s="160" t="s">
        <v>61</v>
      </c>
      <c r="C82" s="73">
        <v>4.08787</v>
      </c>
      <c r="D82" s="165"/>
      <c r="E82" s="110">
        <v>4.08787</v>
      </c>
      <c r="F82" s="25"/>
    </row>
    <row r="83" spans="1:6" s="15" customFormat="1" ht="12.75">
      <c r="A83" s="18" t="s">
        <v>95</v>
      </c>
      <c r="B83" s="160" t="s">
        <v>87</v>
      </c>
      <c r="C83" s="72">
        <f>SUM(C84:C85)</f>
        <v>199.65383</v>
      </c>
      <c r="D83" s="164">
        <v>19</v>
      </c>
      <c r="E83" s="109" t="s">
        <v>223</v>
      </c>
      <c r="F83" s="157" t="s">
        <v>226</v>
      </c>
    </row>
    <row r="84" spans="1:6" s="15" customFormat="1" ht="12.75" hidden="1">
      <c r="A84" s="14" t="s">
        <v>23</v>
      </c>
      <c r="B84" s="160" t="s">
        <v>87</v>
      </c>
      <c r="C84" s="73">
        <v>195.63697</v>
      </c>
      <c r="D84" s="165" t="s">
        <v>22</v>
      </c>
      <c r="E84" s="110">
        <v>195.63697</v>
      </c>
      <c r="F84" s="25" t="s">
        <v>22</v>
      </c>
    </row>
    <row r="85" spans="1:6" s="15" customFormat="1" ht="12.75" hidden="1">
      <c r="A85" s="11" t="s">
        <v>14</v>
      </c>
      <c r="B85" s="160" t="s">
        <v>61</v>
      </c>
      <c r="C85" s="73">
        <v>4.01686</v>
      </c>
      <c r="D85" s="166"/>
      <c r="E85" s="110">
        <v>4.01686</v>
      </c>
      <c r="F85" s="23"/>
    </row>
    <row r="86" spans="1:6" ht="12.75">
      <c r="A86" s="19" t="s">
        <v>107</v>
      </c>
      <c r="B86" s="160" t="s">
        <v>87</v>
      </c>
      <c r="C86" s="72">
        <f>SUM(C87:C88)</f>
        <v>199.78196</v>
      </c>
      <c r="D86" s="167">
        <v>24</v>
      </c>
      <c r="E86" s="109" t="s">
        <v>222</v>
      </c>
      <c r="F86" s="157" t="s">
        <v>226</v>
      </c>
    </row>
    <row r="87" spans="1:6" ht="12.75" hidden="1">
      <c r="A87" s="14" t="s">
        <v>23</v>
      </c>
      <c r="B87" s="160" t="s">
        <v>87</v>
      </c>
      <c r="C87" s="71">
        <v>195.68886</v>
      </c>
      <c r="D87" s="165" t="s">
        <v>22</v>
      </c>
      <c r="E87" s="108">
        <v>195.68886</v>
      </c>
      <c r="F87" s="25" t="s">
        <v>22</v>
      </c>
    </row>
    <row r="88" spans="1:6" ht="12.75" hidden="1">
      <c r="A88" s="11" t="s">
        <v>14</v>
      </c>
      <c r="B88" s="160" t="s">
        <v>61</v>
      </c>
      <c r="C88" s="74">
        <v>4.0931</v>
      </c>
      <c r="D88" s="166"/>
      <c r="E88" s="111">
        <v>4.0931</v>
      </c>
      <c r="F88" s="23"/>
    </row>
    <row r="89" spans="1:6" ht="12.75">
      <c r="A89" s="19" t="s">
        <v>116</v>
      </c>
      <c r="B89" s="160" t="s">
        <v>87</v>
      </c>
      <c r="C89" s="72">
        <f>SUM(C90:C91)</f>
        <v>199.91824</v>
      </c>
      <c r="D89" s="167">
        <v>20</v>
      </c>
      <c r="E89" s="109" t="s">
        <v>231</v>
      </c>
      <c r="F89" s="157" t="s">
        <v>226</v>
      </c>
    </row>
    <row r="90" spans="1:6" ht="12.75" hidden="1">
      <c r="A90" s="14" t="s">
        <v>23</v>
      </c>
      <c r="B90" s="160" t="s">
        <v>87</v>
      </c>
      <c r="C90" s="71">
        <v>195.82668</v>
      </c>
      <c r="D90" s="165" t="s">
        <v>22</v>
      </c>
      <c r="E90" s="108">
        <v>195.82668</v>
      </c>
      <c r="F90" s="25" t="s">
        <v>22</v>
      </c>
    </row>
    <row r="91" spans="1:6" ht="12.75" hidden="1">
      <c r="A91" s="11" t="s">
        <v>14</v>
      </c>
      <c r="B91" s="160" t="s">
        <v>61</v>
      </c>
      <c r="C91" s="74">
        <v>4.09156</v>
      </c>
      <c r="D91" s="166"/>
      <c r="E91" s="111">
        <v>4.09156</v>
      </c>
      <c r="F91" s="23"/>
    </row>
    <row r="92" spans="1:6" ht="12.75">
      <c r="A92" s="19" t="s">
        <v>186</v>
      </c>
      <c r="B92" s="160" t="s">
        <v>87</v>
      </c>
      <c r="C92" s="72">
        <f>SUM(C93:C94)</f>
        <v>199.80174000000002</v>
      </c>
      <c r="D92" s="167">
        <v>20</v>
      </c>
      <c r="E92" s="109" t="s">
        <v>231</v>
      </c>
      <c r="F92" s="157" t="s">
        <v>226</v>
      </c>
    </row>
    <row r="93" spans="1:6" ht="12.75" hidden="1">
      <c r="A93" s="14" t="s">
        <v>23</v>
      </c>
      <c r="B93" s="160" t="s">
        <v>87</v>
      </c>
      <c r="C93" s="71">
        <v>195.73687</v>
      </c>
      <c r="D93" s="165" t="s">
        <v>22</v>
      </c>
      <c r="E93" s="108">
        <v>195.73687</v>
      </c>
      <c r="F93" s="25" t="s">
        <v>22</v>
      </c>
    </row>
    <row r="94" spans="1:6" ht="12.75" hidden="1">
      <c r="A94" s="11" t="s">
        <v>14</v>
      </c>
      <c r="B94" s="160" t="s">
        <v>61</v>
      </c>
      <c r="C94" s="74">
        <v>4.06487</v>
      </c>
      <c r="D94" s="166"/>
      <c r="E94" s="111">
        <v>4.06487</v>
      </c>
      <c r="F94" s="23"/>
    </row>
    <row r="95" spans="1:6" ht="12.75">
      <c r="A95" s="19" t="s">
        <v>199</v>
      </c>
      <c r="B95" s="160" t="s">
        <v>67</v>
      </c>
      <c r="C95" s="72">
        <f>SUM(C96:C97)</f>
        <v>199.23869</v>
      </c>
      <c r="D95" s="167">
        <v>17</v>
      </c>
      <c r="E95" s="109" t="s">
        <v>231</v>
      </c>
      <c r="F95" s="157" t="s">
        <v>226</v>
      </c>
    </row>
    <row r="96" spans="1:6" ht="12.75" hidden="1">
      <c r="A96" s="14" t="s">
        <v>23</v>
      </c>
      <c r="B96" s="160" t="s">
        <v>67</v>
      </c>
      <c r="C96" s="71">
        <v>195.16518</v>
      </c>
      <c r="D96" s="165" t="s">
        <v>22</v>
      </c>
      <c r="E96" s="108">
        <v>195.16518</v>
      </c>
      <c r="F96" s="25" t="s">
        <v>22</v>
      </c>
    </row>
    <row r="97" spans="1:6" ht="12.75" hidden="1">
      <c r="A97" s="11" t="s">
        <v>14</v>
      </c>
      <c r="B97" s="160" t="s">
        <v>112</v>
      </c>
      <c r="C97" s="74">
        <v>4.07351</v>
      </c>
      <c r="D97" s="166"/>
      <c r="E97" s="111">
        <v>4.07351</v>
      </c>
      <c r="F97" s="23"/>
    </row>
    <row r="98" spans="1:6" ht="12.75">
      <c r="A98" s="19" t="s">
        <v>210</v>
      </c>
      <c r="B98" s="160" t="s">
        <v>67</v>
      </c>
      <c r="C98" s="72">
        <f>SUM(C99:C100)</f>
        <v>199.87721000000002</v>
      </c>
      <c r="D98" s="167">
        <v>22</v>
      </c>
      <c r="E98" s="109" t="s">
        <v>231</v>
      </c>
      <c r="F98" s="157" t="s">
        <v>226</v>
      </c>
    </row>
    <row r="99" spans="1:6" ht="12.75" hidden="1">
      <c r="A99" s="14" t="s">
        <v>23</v>
      </c>
      <c r="B99" s="59" t="s">
        <v>67</v>
      </c>
      <c r="C99" s="71">
        <v>195.79112</v>
      </c>
      <c r="D99" s="165" t="s">
        <v>22</v>
      </c>
      <c r="E99" s="108">
        <v>195.79112</v>
      </c>
      <c r="F99" s="25" t="s">
        <v>22</v>
      </c>
    </row>
    <row r="100" spans="1:6" ht="12.75" hidden="1">
      <c r="A100" s="11" t="s">
        <v>14</v>
      </c>
      <c r="B100" s="59" t="s">
        <v>112</v>
      </c>
      <c r="C100" s="74">
        <v>4.08609</v>
      </c>
      <c r="D100" s="166"/>
      <c r="E100" s="111">
        <v>4.08609</v>
      </c>
      <c r="F100" s="23"/>
    </row>
    <row r="101" spans="1:6" ht="12.75" customHeight="1" hidden="1">
      <c r="A101" s="19"/>
      <c r="B101" s="60"/>
      <c r="C101" s="72">
        <f>SUM(C102:C103)</f>
        <v>0</v>
      </c>
      <c r="D101" s="167"/>
      <c r="E101" s="109">
        <f>SUM(E102:E103)</f>
        <v>0</v>
      </c>
      <c r="F101" s="27"/>
    </row>
    <row r="102" spans="1:6" ht="12.75" customHeight="1" hidden="1">
      <c r="A102" s="14" t="s">
        <v>23</v>
      </c>
      <c r="B102" s="59"/>
      <c r="C102" s="71"/>
      <c r="D102" s="165" t="s">
        <v>22</v>
      </c>
      <c r="E102" s="108"/>
      <c r="F102" s="25" t="s">
        <v>22</v>
      </c>
    </row>
    <row r="103" spans="1:6" ht="12.75" customHeight="1" hidden="1">
      <c r="A103" s="11" t="s">
        <v>14</v>
      </c>
      <c r="B103" s="59"/>
      <c r="C103" s="74"/>
      <c r="D103" s="166"/>
      <c r="E103" s="111"/>
      <c r="F103" s="23"/>
    </row>
    <row r="104" spans="1:6" ht="25.5">
      <c r="A104" s="182" t="s">
        <v>246</v>
      </c>
      <c r="B104" s="55"/>
      <c r="C104" s="75">
        <v>6562.02014</v>
      </c>
      <c r="D104" s="171"/>
      <c r="E104" s="112"/>
      <c r="F104" s="105"/>
    </row>
    <row r="105" spans="1:6" ht="12.75">
      <c r="A105" s="12" t="s">
        <v>77</v>
      </c>
      <c r="B105" s="149" t="s">
        <v>67</v>
      </c>
      <c r="C105" s="72">
        <f>SUM(C106:C109)</f>
        <v>451.06806</v>
      </c>
      <c r="D105" s="167">
        <v>24</v>
      </c>
      <c r="E105" s="109" t="s">
        <v>222</v>
      </c>
      <c r="F105" s="157" t="s">
        <v>226</v>
      </c>
    </row>
    <row r="106" spans="1:6" ht="12.75" hidden="1">
      <c r="A106" s="11" t="s">
        <v>15</v>
      </c>
      <c r="B106" s="149" t="s">
        <v>67</v>
      </c>
      <c r="C106" s="74">
        <v>441.63171</v>
      </c>
      <c r="D106" s="166" t="s">
        <v>20</v>
      </c>
      <c r="E106" s="111">
        <v>441.63171</v>
      </c>
      <c r="F106" s="23" t="s">
        <v>20</v>
      </c>
    </row>
    <row r="107" spans="1:6" ht="12.75" customHeight="1" hidden="1">
      <c r="A107" s="11" t="s">
        <v>18</v>
      </c>
      <c r="B107" s="160" t="s">
        <v>68</v>
      </c>
      <c r="C107" s="74"/>
      <c r="D107" s="166"/>
      <c r="E107" s="111"/>
      <c r="F107" s="23"/>
    </row>
    <row r="108" spans="1:6" ht="12.75" hidden="1">
      <c r="A108" s="11" t="s">
        <v>14</v>
      </c>
      <c r="B108" s="149" t="s">
        <v>61</v>
      </c>
      <c r="C108" s="74">
        <v>8.35905</v>
      </c>
      <c r="D108" s="166"/>
      <c r="E108" s="111">
        <v>8.35905</v>
      </c>
      <c r="F108" s="23"/>
    </row>
    <row r="109" spans="1:6" ht="12.75" hidden="1">
      <c r="A109" s="11" t="s">
        <v>19</v>
      </c>
      <c r="B109" s="160" t="s">
        <v>68</v>
      </c>
      <c r="C109" s="74">
        <v>1.0773</v>
      </c>
      <c r="D109" s="166"/>
      <c r="E109" s="111">
        <v>1.0773</v>
      </c>
      <c r="F109" s="23"/>
    </row>
    <row r="110" spans="1:6" ht="12.75">
      <c r="A110" s="12" t="s">
        <v>66</v>
      </c>
      <c r="B110" s="149" t="s">
        <v>67</v>
      </c>
      <c r="C110" s="72">
        <f>SUM(C111:C114)</f>
        <v>1244.10431</v>
      </c>
      <c r="D110" s="167">
        <v>24</v>
      </c>
      <c r="E110" s="109" t="s">
        <v>234</v>
      </c>
      <c r="F110" s="157" t="s">
        <v>226</v>
      </c>
    </row>
    <row r="111" spans="1:6" ht="12.75" hidden="1">
      <c r="A111" s="11" t="s">
        <v>15</v>
      </c>
      <c r="B111" s="149" t="s">
        <v>67</v>
      </c>
      <c r="C111" s="74">
        <v>1217.26106</v>
      </c>
      <c r="D111" s="166" t="s">
        <v>20</v>
      </c>
      <c r="E111" s="111">
        <v>1217.26106</v>
      </c>
      <c r="F111" s="23" t="s">
        <v>20</v>
      </c>
    </row>
    <row r="112" spans="1:6" ht="12.75" customHeight="1" hidden="1">
      <c r="A112" s="11" t="s">
        <v>18</v>
      </c>
      <c r="B112" s="160" t="s">
        <v>68</v>
      </c>
      <c r="C112" s="74"/>
      <c r="D112" s="166"/>
      <c r="E112" s="111"/>
      <c r="F112" s="23"/>
    </row>
    <row r="113" spans="1:6" ht="12.75" hidden="1">
      <c r="A113" s="11" t="s">
        <v>14</v>
      </c>
      <c r="B113" s="149" t="s">
        <v>61</v>
      </c>
      <c r="C113" s="74">
        <v>23.0727</v>
      </c>
      <c r="D113" s="166"/>
      <c r="E113" s="111">
        <v>23.0727</v>
      </c>
      <c r="F113" s="23"/>
    </row>
    <row r="114" spans="1:6" ht="12.75" hidden="1">
      <c r="A114" s="11" t="s">
        <v>19</v>
      </c>
      <c r="B114" s="160" t="s">
        <v>68</v>
      </c>
      <c r="C114" s="74">
        <v>3.77055</v>
      </c>
      <c r="D114" s="166"/>
      <c r="E114" s="111">
        <v>3.77055</v>
      </c>
      <c r="F114" s="23"/>
    </row>
    <row r="115" spans="1:6" ht="12.75" hidden="1">
      <c r="A115" s="12" t="s">
        <v>49</v>
      </c>
      <c r="B115" s="161"/>
      <c r="C115" s="72">
        <f>SUM(C116:C119)</f>
        <v>56.201930000000004</v>
      </c>
      <c r="D115" s="167">
        <v>20</v>
      </c>
      <c r="E115" s="109" t="s">
        <v>231</v>
      </c>
      <c r="F115" s="27"/>
    </row>
    <row r="116" spans="1:6" ht="12.75" hidden="1">
      <c r="A116" s="11" t="s">
        <v>15</v>
      </c>
      <c r="B116" s="149"/>
      <c r="C116" s="74"/>
      <c r="D116" s="166" t="s">
        <v>20</v>
      </c>
      <c r="E116" s="111"/>
      <c r="F116" s="23" t="s">
        <v>20</v>
      </c>
    </row>
    <row r="117" spans="1:6" ht="12.75" customHeight="1" hidden="1">
      <c r="A117" s="11" t="s">
        <v>18</v>
      </c>
      <c r="B117" s="160" t="s">
        <v>50</v>
      </c>
      <c r="C117" s="74">
        <v>56.201930000000004</v>
      </c>
      <c r="D117" s="166"/>
      <c r="E117" s="111">
        <v>56.201930000000004</v>
      </c>
      <c r="F117" s="23"/>
    </row>
    <row r="118" spans="1:6" ht="12.75" hidden="1">
      <c r="A118" s="11" t="s">
        <v>14</v>
      </c>
      <c r="B118" s="149"/>
      <c r="C118" s="74"/>
      <c r="D118" s="166"/>
      <c r="E118" s="111"/>
      <c r="F118" s="23"/>
    </row>
    <row r="119" spans="1:6" ht="12.75" hidden="1">
      <c r="A119" s="11" t="s">
        <v>19</v>
      </c>
      <c r="B119" s="149"/>
      <c r="C119" s="74"/>
      <c r="D119" s="166"/>
      <c r="E119" s="111"/>
      <c r="F119" s="23"/>
    </row>
    <row r="120" spans="1:6" ht="24" hidden="1">
      <c r="A120" s="12" t="s">
        <v>51</v>
      </c>
      <c r="B120" s="161"/>
      <c r="C120" s="72">
        <f>SUM(C121:C124)</f>
        <v>78.06922</v>
      </c>
      <c r="D120" s="167">
        <v>23</v>
      </c>
      <c r="E120" s="109" t="s">
        <v>227</v>
      </c>
      <c r="F120" s="27"/>
    </row>
    <row r="121" spans="1:6" ht="12.75" hidden="1">
      <c r="A121" s="11" t="s">
        <v>15</v>
      </c>
      <c r="B121" s="149"/>
      <c r="C121" s="74"/>
      <c r="D121" s="166" t="s">
        <v>20</v>
      </c>
      <c r="E121" s="111"/>
      <c r="F121" s="23" t="s">
        <v>20</v>
      </c>
    </row>
    <row r="122" spans="1:6" ht="12.75" customHeight="1" hidden="1">
      <c r="A122" s="11" t="s">
        <v>18</v>
      </c>
      <c r="B122" s="160" t="s">
        <v>50</v>
      </c>
      <c r="C122" s="74">
        <v>78.06922</v>
      </c>
      <c r="D122" s="166"/>
      <c r="E122" s="111">
        <v>78.06922</v>
      </c>
      <c r="F122" s="23"/>
    </row>
    <row r="123" spans="1:6" ht="12.75" hidden="1">
      <c r="A123" s="11" t="s">
        <v>14</v>
      </c>
      <c r="B123" s="149"/>
      <c r="C123" s="74"/>
      <c r="D123" s="166"/>
      <c r="E123" s="111"/>
      <c r="F123" s="23"/>
    </row>
    <row r="124" spans="1:6" ht="12.75" hidden="1">
      <c r="A124" s="11" t="s">
        <v>19</v>
      </c>
      <c r="B124" s="149"/>
      <c r="C124" s="74"/>
      <c r="D124" s="166"/>
      <c r="E124" s="111"/>
      <c r="F124" s="23"/>
    </row>
    <row r="125" spans="1:6" ht="24" hidden="1">
      <c r="A125" s="12" t="s">
        <v>52</v>
      </c>
      <c r="B125" s="161"/>
      <c r="C125" s="72">
        <f>SUM(C126:C129)</f>
        <v>53.94235</v>
      </c>
      <c r="D125" s="167">
        <v>15</v>
      </c>
      <c r="E125" s="109" t="s">
        <v>232</v>
      </c>
      <c r="F125" s="27"/>
    </row>
    <row r="126" spans="1:6" ht="12.75" hidden="1">
      <c r="A126" s="11" t="s">
        <v>15</v>
      </c>
      <c r="B126" s="149"/>
      <c r="C126" s="74"/>
      <c r="D126" s="166" t="s">
        <v>20</v>
      </c>
      <c r="E126" s="111"/>
      <c r="F126" s="23" t="s">
        <v>20</v>
      </c>
    </row>
    <row r="127" spans="1:6" ht="12.75" hidden="1">
      <c r="A127" s="11" t="s">
        <v>18</v>
      </c>
      <c r="B127" s="149" t="s">
        <v>50</v>
      </c>
      <c r="C127" s="74">
        <v>53.94235</v>
      </c>
      <c r="D127" s="166"/>
      <c r="E127" s="111">
        <v>53.94235</v>
      </c>
      <c r="F127" s="23"/>
    </row>
    <row r="128" spans="1:6" ht="12.75" hidden="1">
      <c r="A128" s="11" t="s">
        <v>14</v>
      </c>
      <c r="B128" s="149"/>
      <c r="C128" s="74"/>
      <c r="D128" s="166"/>
      <c r="E128" s="111"/>
      <c r="F128" s="23"/>
    </row>
    <row r="129" spans="1:6" ht="12.75" hidden="1">
      <c r="A129" s="11" t="s">
        <v>19</v>
      </c>
      <c r="B129" s="149"/>
      <c r="C129" s="74"/>
      <c r="D129" s="166"/>
      <c r="E129" s="111"/>
      <c r="F129" s="23"/>
    </row>
    <row r="130" spans="1:6" ht="12.75" hidden="1">
      <c r="A130" s="12" t="s">
        <v>53</v>
      </c>
      <c r="B130" s="161"/>
      <c r="C130" s="72">
        <f>SUM(C131:C134)</f>
        <v>52.58031</v>
      </c>
      <c r="D130" s="167">
        <v>18.19</v>
      </c>
      <c r="E130" s="109" t="s">
        <v>235</v>
      </c>
      <c r="F130" s="27"/>
    </row>
    <row r="131" spans="1:6" ht="12.75" hidden="1">
      <c r="A131" s="11" t="s">
        <v>15</v>
      </c>
      <c r="B131" s="149"/>
      <c r="C131" s="74"/>
      <c r="D131" s="166" t="s">
        <v>20</v>
      </c>
      <c r="E131" s="111"/>
      <c r="F131" s="23" t="s">
        <v>20</v>
      </c>
    </row>
    <row r="132" spans="1:6" ht="12.75" hidden="1">
      <c r="A132" s="11" t="s">
        <v>18</v>
      </c>
      <c r="B132" s="149" t="s">
        <v>50</v>
      </c>
      <c r="C132" s="74">
        <v>52.58031</v>
      </c>
      <c r="D132" s="166"/>
      <c r="E132" s="111">
        <v>52.58031</v>
      </c>
      <c r="F132" s="23"/>
    </row>
    <row r="133" spans="1:6" ht="12.75" hidden="1">
      <c r="A133" s="11" t="s">
        <v>14</v>
      </c>
      <c r="B133" s="149"/>
      <c r="C133" s="74"/>
      <c r="D133" s="166"/>
      <c r="E133" s="111"/>
      <c r="F133" s="23"/>
    </row>
    <row r="134" spans="1:6" ht="12.75" hidden="1">
      <c r="A134" s="11" t="s">
        <v>19</v>
      </c>
      <c r="B134" s="149"/>
      <c r="C134" s="74"/>
      <c r="D134" s="166"/>
      <c r="E134" s="111"/>
      <c r="F134" s="23"/>
    </row>
    <row r="135" spans="1:6" ht="12.75" hidden="1">
      <c r="A135" s="12" t="s">
        <v>54</v>
      </c>
      <c r="B135" s="161"/>
      <c r="C135" s="72">
        <f>SUM(C136:C139)</f>
        <v>74.64581</v>
      </c>
      <c r="D135" s="167">
        <v>15</v>
      </c>
      <c r="E135" s="109" t="s">
        <v>232</v>
      </c>
      <c r="F135" s="27"/>
    </row>
    <row r="136" spans="1:6" ht="12.75" hidden="1">
      <c r="A136" s="11" t="s">
        <v>15</v>
      </c>
      <c r="B136" s="149"/>
      <c r="C136" s="74"/>
      <c r="D136" s="166" t="s">
        <v>20</v>
      </c>
      <c r="E136" s="111"/>
      <c r="F136" s="23" t="s">
        <v>20</v>
      </c>
    </row>
    <row r="137" spans="1:6" ht="12.75" hidden="1">
      <c r="A137" s="11" t="s">
        <v>18</v>
      </c>
      <c r="B137" s="149" t="s">
        <v>50</v>
      </c>
      <c r="C137" s="74">
        <v>74.64581</v>
      </c>
      <c r="D137" s="166"/>
      <c r="E137" s="111">
        <v>74.64581</v>
      </c>
      <c r="F137" s="23"/>
    </row>
    <row r="138" spans="1:6" ht="12.75" hidden="1">
      <c r="A138" s="11" t="s">
        <v>14</v>
      </c>
      <c r="B138" s="149"/>
      <c r="C138" s="74"/>
      <c r="D138" s="173"/>
      <c r="E138" s="111"/>
      <c r="F138" s="28"/>
    </row>
    <row r="139" spans="1:6" ht="12.75" hidden="1">
      <c r="A139" s="11" t="s">
        <v>19</v>
      </c>
      <c r="B139" s="149"/>
      <c r="C139" s="74"/>
      <c r="D139" s="166"/>
      <c r="E139" s="111"/>
      <c r="F139" s="23"/>
    </row>
    <row r="140" spans="1:6" ht="24">
      <c r="A140" s="12" t="s">
        <v>97</v>
      </c>
      <c r="B140" s="149" t="s">
        <v>132</v>
      </c>
      <c r="C140" s="72">
        <f>SUM(C141:C144)</f>
        <v>2364.5714399999997</v>
      </c>
      <c r="D140" s="167">
        <v>19</v>
      </c>
      <c r="E140" s="109" t="s">
        <v>223</v>
      </c>
      <c r="F140" s="157" t="s">
        <v>226</v>
      </c>
    </row>
    <row r="141" spans="1:6" ht="12.75" hidden="1">
      <c r="A141" s="11" t="s">
        <v>15</v>
      </c>
      <c r="B141" s="149" t="s">
        <v>132</v>
      </c>
      <c r="C141" s="74">
        <v>2304.61267</v>
      </c>
      <c r="D141" s="166" t="s">
        <v>20</v>
      </c>
      <c r="E141" s="111">
        <v>2304.61267</v>
      </c>
      <c r="F141" s="23" t="s">
        <v>20</v>
      </c>
    </row>
    <row r="142" spans="1:6" ht="12.75" hidden="1">
      <c r="A142" s="11" t="s">
        <v>18</v>
      </c>
      <c r="B142" s="149" t="s">
        <v>50</v>
      </c>
      <c r="C142" s="74">
        <v>8.11662</v>
      </c>
      <c r="D142" s="166"/>
      <c r="E142" s="111">
        <v>8.11662</v>
      </c>
      <c r="F142" s="23"/>
    </row>
    <row r="143" spans="1:6" ht="12.75" hidden="1">
      <c r="A143" s="11" t="s">
        <v>14</v>
      </c>
      <c r="B143" s="149" t="s">
        <v>112</v>
      </c>
      <c r="C143" s="74">
        <v>43.6632</v>
      </c>
      <c r="D143" s="173"/>
      <c r="E143" s="111">
        <v>43.6632</v>
      </c>
      <c r="F143" s="28"/>
    </row>
    <row r="144" spans="1:6" ht="12.75" hidden="1">
      <c r="A144" s="11" t="s">
        <v>19</v>
      </c>
      <c r="B144" s="149" t="s">
        <v>50</v>
      </c>
      <c r="C144" s="74">
        <v>8.17895</v>
      </c>
      <c r="D144" s="166"/>
      <c r="E144" s="111">
        <v>8.17895</v>
      </c>
      <c r="F144" s="23"/>
    </row>
    <row r="145" spans="1:6" ht="24">
      <c r="A145" s="12" t="s">
        <v>247</v>
      </c>
      <c r="B145" s="149" t="s">
        <v>67</v>
      </c>
      <c r="C145" s="72">
        <f>SUM(C146:C149)</f>
        <v>2202.41207</v>
      </c>
      <c r="D145" s="167">
        <v>23</v>
      </c>
      <c r="E145" s="109" t="s">
        <v>227</v>
      </c>
      <c r="F145" s="157" t="s">
        <v>226</v>
      </c>
    </row>
    <row r="146" spans="1:6" ht="12.75" hidden="1">
      <c r="A146" s="11" t="s">
        <v>15</v>
      </c>
      <c r="B146" s="149" t="s">
        <v>67</v>
      </c>
      <c r="C146" s="74">
        <v>2145.43068</v>
      </c>
      <c r="D146" s="166" t="s">
        <v>20</v>
      </c>
      <c r="E146" s="111">
        <v>2145.43068</v>
      </c>
      <c r="F146" s="23" t="s">
        <v>20</v>
      </c>
    </row>
    <row r="147" spans="1:6" ht="12.75" hidden="1">
      <c r="A147" s="11" t="s">
        <v>18</v>
      </c>
      <c r="B147" s="149" t="s">
        <v>50</v>
      </c>
      <c r="C147" s="74">
        <v>7.86866</v>
      </c>
      <c r="D147" s="166"/>
      <c r="E147" s="111">
        <v>7.86866</v>
      </c>
      <c r="F147" s="23"/>
    </row>
    <row r="148" spans="1:6" ht="12.75" hidden="1">
      <c r="A148" s="11" t="s">
        <v>14</v>
      </c>
      <c r="B148" s="149" t="s">
        <v>112</v>
      </c>
      <c r="C148" s="74">
        <v>41.54115</v>
      </c>
      <c r="D148" s="173"/>
      <c r="E148" s="111">
        <v>41.54115</v>
      </c>
      <c r="F148" s="28"/>
    </row>
    <row r="149" spans="1:6" ht="12.75" hidden="1">
      <c r="A149" s="11" t="s">
        <v>19</v>
      </c>
      <c r="B149" s="149" t="s">
        <v>50</v>
      </c>
      <c r="C149" s="74">
        <v>7.57158</v>
      </c>
      <c r="D149" s="166"/>
      <c r="E149" s="111">
        <v>7.57158</v>
      </c>
      <c r="F149" s="23"/>
    </row>
    <row r="150" spans="1:6" ht="12.75">
      <c r="A150" s="12" t="s">
        <v>142</v>
      </c>
      <c r="B150" s="149" t="s">
        <v>152</v>
      </c>
      <c r="C150" s="72">
        <f>SUM(C151:C154)</f>
        <v>299.86426000000006</v>
      </c>
      <c r="D150" s="167">
        <v>15</v>
      </c>
      <c r="E150" s="109" t="s">
        <v>232</v>
      </c>
      <c r="F150" s="157" t="s">
        <v>226</v>
      </c>
    </row>
    <row r="151" spans="1:6" ht="12.75" hidden="1">
      <c r="A151" s="11" t="s">
        <v>15</v>
      </c>
      <c r="B151" s="149" t="s">
        <v>152</v>
      </c>
      <c r="C151" s="74">
        <v>281.71291</v>
      </c>
      <c r="D151" s="166" t="s">
        <v>20</v>
      </c>
      <c r="E151" s="111">
        <v>281.71291</v>
      </c>
      <c r="F151" s="23" t="s">
        <v>20</v>
      </c>
    </row>
    <row r="152" spans="1:6" ht="12.75" hidden="1">
      <c r="A152" s="11" t="s">
        <v>18</v>
      </c>
      <c r="B152" s="149" t="s">
        <v>68</v>
      </c>
      <c r="C152" s="74">
        <v>10.773</v>
      </c>
      <c r="D152" s="166"/>
      <c r="E152" s="111">
        <v>10.773</v>
      </c>
      <c r="F152" s="23"/>
    </row>
    <row r="153" spans="1:6" ht="12.75" hidden="1">
      <c r="A153" s="11" t="s">
        <v>14</v>
      </c>
      <c r="B153" s="149" t="s">
        <v>61</v>
      </c>
      <c r="C153" s="74">
        <v>5.22375</v>
      </c>
      <c r="D153" s="173"/>
      <c r="E153" s="111">
        <v>5.22375</v>
      </c>
      <c r="F153" s="28"/>
    </row>
    <row r="154" spans="1:6" ht="12.75" hidden="1">
      <c r="A154" s="11" t="s">
        <v>19</v>
      </c>
      <c r="B154" s="149" t="s">
        <v>68</v>
      </c>
      <c r="C154" s="74">
        <v>2.1546</v>
      </c>
      <c r="D154" s="166"/>
      <c r="E154" s="111">
        <v>2.1546</v>
      </c>
      <c r="F154" s="23"/>
    </row>
    <row r="155" spans="1:6" ht="12.75" hidden="1">
      <c r="A155" s="12" t="s">
        <v>158</v>
      </c>
      <c r="B155" s="161"/>
      <c r="C155" s="72">
        <f>SUM(C156:C159)</f>
        <v>7.63415</v>
      </c>
      <c r="D155" s="167" t="s">
        <v>228</v>
      </c>
      <c r="E155" s="109" t="s">
        <v>235</v>
      </c>
      <c r="F155" s="27"/>
    </row>
    <row r="156" spans="1:6" ht="12.75" hidden="1">
      <c r="A156" s="11" t="s">
        <v>15</v>
      </c>
      <c r="B156" s="149"/>
      <c r="C156" s="74"/>
      <c r="D156" s="166" t="s">
        <v>20</v>
      </c>
      <c r="E156" s="111"/>
      <c r="F156" s="23" t="s">
        <v>20</v>
      </c>
    </row>
    <row r="157" spans="1:6" ht="12.75" hidden="1">
      <c r="A157" s="11" t="s">
        <v>18</v>
      </c>
      <c r="B157" s="149" t="s">
        <v>50</v>
      </c>
      <c r="C157" s="74">
        <v>7.63415</v>
      </c>
      <c r="D157" s="166"/>
      <c r="E157" s="111">
        <v>7.63415</v>
      </c>
      <c r="F157" s="23"/>
    </row>
    <row r="158" spans="1:6" ht="12.75" hidden="1">
      <c r="A158" s="11" t="s">
        <v>14</v>
      </c>
      <c r="B158" s="149"/>
      <c r="C158" s="74"/>
      <c r="D158" s="173"/>
      <c r="E158" s="111"/>
      <c r="F158" s="28"/>
    </row>
    <row r="159" spans="1:6" ht="12.75" hidden="1">
      <c r="A159" s="11" t="s">
        <v>19</v>
      </c>
      <c r="B159" s="149"/>
      <c r="C159" s="74"/>
      <c r="D159" s="166"/>
      <c r="E159" s="111"/>
      <c r="F159" s="23"/>
    </row>
    <row r="160" spans="1:6" ht="12.75" hidden="1">
      <c r="A160" s="12" t="s">
        <v>164</v>
      </c>
      <c r="B160" s="161"/>
      <c r="C160" s="72">
        <f>SUM(C161:C164)</f>
        <v>81.7084</v>
      </c>
      <c r="D160" s="167">
        <v>24</v>
      </c>
      <c r="E160" s="109" t="s">
        <v>234</v>
      </c>
      <c r="F160" s="27"/>
    </row>
    <row r="161" spans="1:6" ht="12.75" hidden="1">
      <c r="A161" s="11" t="s">
        <v>15</v>
      </c>
      <c r="B161" s="149"/>
      <c r="C161" s="74"/>
      <c r="D161" s="166" t="s">
        <v>20</v>
      </c>
      <c r="E161" s="111"/>
      <c r="F161" s="23" t="s">
        <v>20</v>
      </c>
    </row>
    <row r="162" spans="1:6" ht="12.75" hidden="1">
      <c r="A162" s="11" t="s">
        <v>18</v>
      </c>
      <c r="B162" s="149" t="s">
        <v>50</v>
      </c>
      <c r="C162" s="74">
        <v>81.7084</v>
      </c>
      <c r="D162" s="166"/>
      <c r="E162" s="111">
        <v>81.7084</v>
      </c>
      <c r="F162" s="23"/>
    </row>
    <row r="163" spans="1:6" ht="12.75" hidden="1">
      <c r="A163" s="11" t="s">
        <v>14</v>
      </c>
      <c r="B163" s="149"/>
      <c r="C163" s="74"/>
      <c r="D163" s="173"/>
      <c r="E163" s="111"/>
      <c r="F163" s="28"/>
    </row>
    <row r="164" spans="1:6" ht="12.75" hidden="1">
      <c r="A164" s="11" t="s">
        <v>19</v>
      </c>
      <c r="B164" s="149"/>
      <c r="C164" s="74"/>
      <c r="D164" s="166"/>
      <c r="E164" s="111"/>
      <c r="F164" s="23"/>
    </row>
    <row r="165" spans="1:6" ht="12.75" hidden="1">
      <c r="A165" s="12" t="s">
        <v>166</v>
      </c>
      <c r="B165" s="161"/>
      <c r="C165" s="72">
        <f>SUM(C166:C169)</f>
        <v>74.34525000000001</v>
      </c>
      <c r="D165" s="167">
        <v>23</v>
      </c>
      <c r="E165" s="109" t="s">
        <v>227</v>
      </c>
      <c r="F165" s="27"/>
    </row>
    <row r="166" spans="1:6" ht="12.75" hidden="1">
      <c r="A166" s="11" t="s">
        <v>15</v>
      </c>
      <c r="B166" s="149"/>
      <c r="C166" s="74"/>
      <c r="D166" s="166" t="s">
        <v>20</v>
      </c>
      <c r="E166" s="111"/>
      <c r="F166" s="23" t="s">
        <v>20</v>
      </c>
    </row>
    <row r="167" spans="1:6" ht="12.75" hidden="1">
      <c r="A167" s="11" t="s">
        <v>18</v>
      </c>
      <c r="B167" s="149" t="s">
        <v>50</v>
      </c>
      <c r="C167" s="74">
        <v>74.34525000000001</v>
      </c>
      <c r="D167" s="166"/>
      <c r="E167" s="111">
        <v>74.34525000000001</v>
      </c>
      <c r="F167" s="23"/>
    </row>
    <row r="168" spans="1:6" ht="12.75" hidden="1">
      <c r="A168" s="11" t="s">
        <v>14</v>
      </c>
      <c r="B168" s="149"/>
      <c r="C168" s="74"/>
      <c r="D168" s="173"/>
      <c r="E168" s="111"/>
      <c r="F168" s="28"/>
    </row>
    <row r="169" spans="1:6" ht="12.75" hidden="1">
      <c r="A169" s="11" t="s">
        <v>19</v>
      </c>
      <c r="B169" s="149"/>
      <c r="C169" s="74"/>
      <c r="D169" s="166"/>
      <c r="E169" s="111"/>
      <c r="F169" s="23"/>
    </row>
    <row r="170" spans="1:6" ht="12.75" hidden="1">
      <c r="A170" s="12" t="s">
        <v>170</v>
      </c>
      <c r="B170" s="161"/>
      <c r="C170" s="72">
        <f>SUM(C171:C174)</f>
        <v>81.65791</v>
      </c>
      <c r="D170" s="167">
        <v>23</v>
      </c>
      <c r="E170" s="109" t="s">
        <v>227</v>
      </c>
      <c r="F170" s="27"/>
    </row>
    <row r="171" spans="1:6" ht="12.75" hidden="1">
      <c r="A171" s="11" t="s">
        <v>15</v>
      </c>
      <c r="B171" s="54"/>
      <c r="C171" s="74"/>
      <c r="D171" s="166" t="s">
        <v>20</v>
      </c>
      <c r="E171" s="111"/>
      <c r="F171" s="23" t="s">
        <v>20</v>
      </c>
    </row>
    <row r="172" spans="1:6" ht="12.75" hidden="1">
      <c r="A172" s="11" t="s">
        <v>18</v>
      </c>
      <c r="B172" s="54" t="s">
        <v>50</v>
      </c>
      <c r="C172" s="74">
        <v>81.65791</v>
      </c>
      <c r="D172" s="166"/>
      <c r="E172" s="111">
        <v>81.65791</v>
      </c>
      <c r="F172" s="23"/>
    </row>
    <row r="173" spans="1:6" ht="12.75" hidden="1">
      <c r="A173" s="11" t="s">
        <v>14</v>
      </c>
      <c r="B173" s="54"/>
      <c r="C173" s="74"/>
      <c r="D173" s="173"/>
      <c r="E173" s="111"/>
      <c r="F173" s="28"/>
    </row>
    <row r="174" spans="1:6" ht="12.75" hidden="1">
      <c r="A174" s="11" t="s">
        <v>19</v>
      </c>
      <c r="B174" s="54"/>
      <c r="C174" s="74"/>
      <c r="D174" s="166"/>
      <c r="E174" s="111"/>
      <c r="F174" s="23"/>
    </row>
    <row r="175" spans="1:6" ht="24" hidden="1">
      <c r="A175" s="5" t="s">
        <v>47</v>
      </c>
      <c r="B175" s="53"/>
      <c r="C175" s="76">
        <f>SUM(C176,C177)</f>
        <v>1224.61373</v>
      </c>
      <c r="D175" s="170"/>
      <c r="E175" s="113"/>
      <c r="F175" s="22"/>
    </row>
    <row r="176" spans="1:6" ht="12.75" hidden="1">
      <c r="A176" s="13" t="s">
        <v>3</v>
      </c>
      <c r="B176" s="55" t="s">
        <v>165</v>
      </c>
      <c r="C176" s="77">
        <v>354.99983</v>
      </c>
      <c r="D176" s="174"/>
      <c r="E176" s="114"/>
      <c r="F176" s="29" t="s">
        <v>237</v>
      </c>
    </row>
    <row r="177" spans="1:6" ht="12.75" hidden="1">
      <c r="A177" s="13" t="s">
        <v>46</v>
      </c>
      <c r="B177" s="55" t="s">
        <v>5</v>
      </c>
      <c r="C177" s="77">
        <v>869.6139000000001</v>
      </c>
      <c r="D177" s="171"/>
      <c r="E177" s="114"/>
      <c r="F177" s="29" t="s">
        <v>237</v>
      </c>
    </row>
    <row r="178" spans="1:6" ht="24" hidden="1">
      <c r="A178" s="5" t="s">
        <v>57</v>
      </c>
      <c r="B178" s="53"/>
      <c r="C178" s="76">
        <f>SUM(C179,C186)</f>
        <v>7348.75519</v>
      </c>
      <c r="D178" s="170"/>
      <c r="E178" s="113"/>
      <c r="F178" s="22"/>
    </row>
    <row r="179" spans="1:6" s="16" customFormat="1" ht="36" hidden="1">
      <c r="A179" s="45" t="s">
        <v>33</v>
      </c>
      <c r="B179" s="62"/>
      <c r="C179" s="67">
        <f>SUM(C180:C185)</f>
        <v>295.26995999999997</v>
      </c>
      <c r="D179" s="173"/>
      <c r="E179" s="103"/>
      <c r="F179" s="148"/>
    </row>
    <row r="180" spans="1:6" s="46" customFormat="1" ht="12.75" hidden="1">
      <c r="A180" s="49" t="s">
        <v>64</v>
      </c>
      <c r="B180" s="58" t="s">
        <v>65</v>
      </c>
      <c r="C180" s="78">
        <v>39.89796</v>
      </c>
      <c r="D180" s="164"/>
      <c r="E180" s="115"/>
      <c r="F180" s="26"/>
    </row>
    <row r="181" spans="1:6" s="46" customFormat="1" ht="12.75" hidden="1">
      <c r="A181" s="49" t="s">
        <v>71</v>
      </c>
      <c r="B181" s="58" t="s">
        <v>65</v>
      </c>
      <c r="C181" s="78">
        <v>79.2</v>
      </c>
      <c r="D181" s="164"/>
      <c r="E181" s="115"/>
      <c r="F181" s="26"/>
    </row>
    <row r="182" spans="1:6" s="46" customFormat="1" ht="12.75" hidden="1">
      <c r="A182" s="49" t="s">
        <v>89</v>
      </c>
      <c r="B182" s="58" t="s">
        <v>90</v>
      </c>
      <c r="C182" s="78">
        <v>30</v>
      </c>
      <c r="D182" s="164"/>
      <c r="E182" s="115"/>
      <c r="F182" s="26"/>
    </row>
    <row r="183" spans="1:6" s="46" customFormat="1" ht="12.75" hidden="1">
      <c r="A183" s="49" t="s">
        <v>100</v>
      </c>
      <c r="B183" s="58" t="s">
        <v>65</v>
      </c>
      <c r="C183" s="78">
        <v>50.802</v>
      </c>
      <c r="D183" s="164"/>
      <c r="E183" s="115"/>
      <c r="F183" s="26"/>
    </row>
    <row r="184" spans="1:6" s="46" customFormat="1" ht="12.75" hidden="1">
      <c r="A184" s="49" t="s">
        <v>167</v>
      </c>
      <c r="B184" s="58" t="s">
        <v>65</v>
      </c>
      <c r="C184" s="78">
        <v>83.49</v>
      </c>
      <c r="D184" s="164"/>
      <c r="E184" s="115"/>
      <c r="F184" s="26"/>
    </row>
    <row r="185" spans="1:6" s="46" customFormat="1" ht="12.75" hidden="1">
      <c r="A185" s="49" t="s">
        <v>130</v>
      </c>
      <c r="B185" s="58" t="s">
        <v>65</v>
      </c>
      <c r="C185" s="78">
        <v>11.88</v>
      </c>
      <c r="D185" s="164"/>
      <c r="E185" s="115"/>
      <c r="F185" s="26"/>
    </row>
    <row r="186" spans="1:6" s="16" customFormat="1" ht="12.75" hidden="1">
      <c r="A186" s="45" t="s">
        <v>34</v>
      </c>
      <c r="B186" s="62"/>
      <c r="C186" s="67">
        <f>SUM(C187,C194,C208,C284,C328)</f>
        <v>7053.48523</v>
      </c>
      <c r="D186" s="173"/>
      <c r="E186" s="103">
        <f>SUM(E187,E194,E208,E284,E328)</f>
        <v>0</v>
      </c>
      <c r="F186" s="28"/>
    </row>
    <row r="187" spans="1:6" s="16" customFormat="1" ht="24" hidden="1">
      <c r="A187" s="45" t="s">
        <v>60</v>
      </c>
      <c r="B187" s="62"/>
      <c r="C187" s="67">
        <f>SUM(C188,C193)</f>
        <v>2705.5052</v>
      </c>
      <c r="D187" s="173"/>
      <c r="E187" s="103">
        <f>SUM(E188,E193)</f>
        <v>0</v>
      </c>
      <c r="F187" s="28"/>
    </row>
    <row r="188" spans="1:6" s="47" customFormat="1" ht="12.75" hidden="1">
      <c r="A188" s="13" t="s">
        <v>32</v>
      </c>
      <c r="B188" s="55"/>
      <c r="C188" s="69">
        <f>SUM(C189,C190,C191,C192)</f>
        <v>2005.5052000000003</v>
      </c>
      <c r="D188" s="171"/>
      <c r="E188" s="105">
        <f>SUM(E189,E190,E191,E192)</f>
        <v>0</v>
      </c>
      <c r="F188" s="29" t="s">
        <v>237</v>
      </c>
    </row>
    <row r="189" spans="1:6" s="46" customFormat="1" ht="12.75" hidden="1">
      <c r="A189" s="48" t="s">
        <v>6</v>
      </c>
      <c r="B189" s="58" t="s">
        <v>9</v>
      </c>
      <c r="C189" s="78">
        <v>139.33447999999999</v>
      </c>
      <c r="D189" s="164"/>
      <c r="E189" s="115"/>
      <c r="F189" s="26"/>
    </row>
    <row r="190" spans="1:6" s="46" customFormat="1" ht="12.75" hidden="1">
      <c r="A190" s="48" t="s">
        <v>6</v>
      </c>
      <c r="B190" s="58" t="s">
        <v>11</v>
      </c>
      <c r="C190" s="78">
        <v>66.6519</v>
      </c>
      <c r="D190" s="164"/>
      <c r="E190" s="115"/>
      <c r="F190" s="26"/>
    </row>
    <row r="191" spans="1:6" s="46" customFormat="1" ht="12.75" hidden="1">
      <c r="A191" s="48" t="s">
        <v>7</v>
      </c>
      <c r="B191" s="58" t="s">
        <v>9</v>
      </c>
      <c r="C191" s="79">
        <v>1543.8493600000002</v>
      </c>
      <c r="D191" s="164"/>
      <c r="E191" s="116"/>
      <c r="F191" s="26"/>
    </row>
    <row r="192" spans="1:6" s="46" customFormat="1" ht="12.75" hidden="1">
      <c r="A192" s="48" t="s">
        <v>8</v>
      </c>
      <c r="B192" s="58" t="s">
        <v>9</v>
      </c>
      <c r="C192" s="78">
        <v>255.66946000000002</v>
      </c>
      <c r="D192" s="164"/>
      <c r="E192" s="115"/>
      <c r="F192" s="26"/>
    </row>
    <row r="193" spans="1:6" s="47" customFormat="1" ht="12.75" hidden="1">
      <c r="A193" s="13" t="s">
        <v>58</v>
      </c>
      <c r="B193" s="63" t="s">
        <v>5</v>
      </c>
      <c r="C193" s="69">
        <v>699.9999999999999</v>
      </c>
      <c r="D193" s="175"/>
      <c r="E193" s="105"/>
      <c r="F193" s="29" t="s">
        <v>237</v>
      </c>
    </row>
    <row r="194" spans="1:6" s="16" customFormat="1" ht="36" hidden="1">
      <c r="A194" s="45" t="s">
        <v>35</v>
      </c>
      <c r="B194" s="62"/>
      <c r="C194" s="80">
        <f>SUM(C195:C196,C203:C204)</f>
        <v>2210.6549299999997</v>
      </c>
      <c r="D194" s="173"/>
      <c r="E194" s="117"/>
      <c r="F194" s="28"/>
    </row>
    <row r="195" spans="1:6" s="47" customFormat="1" ht="12.75" hidden="1">
      <c r="A195" s="13" t="s">
        <v>17</v>
      </c>
      <c r="B195" s="55" t="s">
        <v>5</v>
      </c>
      <c r="C195" s="81">
        <v>802.30187</v>
      </c>
      <c r="D195" s="171"/>
      <c r="E195" s="118"/>
      <c r="F195" s="29" t="s">
        <v>237</v>
      </c>
    </row>
    <row r="196" spans="1:6" s="47" customFormat="1" ht="12.75" hidden="1">
      <c r="A196" s="13" t="s">
        <v>59</v>
      </c>
      <c r="B196" s="55"/>
      <c r="C196" s="81">
        <f>SUM(C197,C200)</f>
        <v>138.54804</v>
      </c>
      <c r="D196" s="171"/>
      <c r="E196" s="118"/>
      <c r="F196" s="29" t="s">
        <v>237</v>
      </c>
    </row>
    <row r="197" spans="1:6" s="92" customFormat="1" ht="12.75" hidden="1">
      <c r="A197" s="18" t="s">
        <v>127</v>
      </c>
      <c r="B197" s="57" t="s">
        <v>5</v>
      </c>
      <c r="C197" s="91">
        <f>SUM(C198:C199)</f>
        <v>43.81074</v>
      </c>
      <c r="D197" s="176"/>
      <c r="E197" s="119"/>
      <c r="F197" s="90"/>
    </row>
    <row r="198" spans="1:6" s="15" customFormat="1" ht="12.75" hidden="1">
      <c r="A198" s="11" t="s">
        <v>15</v>
      </c>
      <c r="B198" s="57" t="s">
        <v>5</v>
      </c>
      <c r="C198" s="93">
        <v>42.95266</v>
      </c>
      <c r="D198" s="165"/>
      <c r="E198" s="120"/>
      <c r="F198" s="25"/>
    </row>
    <row r="199" spans="1:6" s="15" customFormat="1" ht="12.75" hidden="1">
      <c r="A199" s="11" t="s">
        <v>14</v>
      </c>
      <c r="B199" s="57" t="s">
        <v>61</v>
      </c>
      <c r="C199" s="93">
        <v>0.85808</v>
      </c>
      <c r="D199" s="165"/>
      <c r="E199" s="120"/>
      <c r="F199" s="25"/>
    </row>
    <row r="200" spans="1:6" s="92" customFormat="1" ht="12.75" hidden="1">
      <c r="A200" s="18" t="s">
        <v>128</v>
      </c>
      <c r="B200" s="57" t="s">
        <v>129</v>
      </c>
      <c r="C200" s="91">
        <f>SUM(C201:C202)</f>
        <v>94.73729999999999</v>
      </c>
      <c r="D200" s="176"/>
      <c r="E200" s="119"/>
      <c r="F200" s="90"/>
    </row>
    <row r="201" spans="1:6" s="15" customFormat="1" ht="12.75" hidden="1">
      <c r="A201" s="11" t="s">
        <v>15</v>
      </c>
      <c r="B201" s="57" t="s">
        <v>129</v>
      </c>
      <c r="C201" s="93">
        <v>92.841</v>
      </c>
      <c r="D201" s="165"/>
      <c r="E201" s="120"/>
      <c r="F201" s="25"/>
    </row>
    <row r="202" spans="1:6" s="15" customFormat="1" ht="12.75" hidden="1">
      <c r="A202" s="11" t="s">
        <v>14</v>
      </c>
      <c r="B202" s="57" t="s">
        <v>61</v>
      </c>
      <c r="C202" s="93">
        <v>1.8963</v>
      </c>
      <c r="D202" s="165"/>
      <c r="E202" s="120"/>
      <c r="F202" s="25"/>
    </row>
    <row r="203" spans="1:6" s="47" customFormat="1" ht="12.75" hidden="1">
      <c r="A203" s="13" t="s">
        <v>0</v>
      </c>
      <c r="B203" s="55" t="s">
        <v>118</v>
      </c>
      <c r="C203" s="75">
        <v>676.76582</v>
      </c>
      <c r="D203" s="171"/>
      <c r="E203" s="112"/>
      <c r="F203" s="29" t="s">
        <v>237</v>
      </c>
    </row>
    <row r="204" spans="1:6" s="47" customFormat="1" ht="12.75" hidden="1">
      <c r="A204" s="13" t="s">
        <v>1</v>
      </c>
      <c r="B204" s="55"/>
      <c r="C204" s="75">
        <f>SUM(C205:C207)</f>
        <v>593.0391999999999</v>
      </c>
      <c r="D204" s="171"/>
      <c r="E204" s="112"/>
      <c r="F204" s="24" t="s">
        <v>226</v>
      </c>
    </row>
    <row r="205" spans="1:6" s="16" customFormat="1" ht="12.75" hidden="1">
      <c r="A205" s="40"/>
      <c r="B205" s="62" t="s">
        <v>5</v>
      </c>
      <c r="C205" s="80">
        <v>4.86072</v>
      </c>
      <c r="D205" s="173"/>
      <c r="E205" s="117"/>
      <c r="F205" s="28"/>
    </row>
    <row r="206" spans="1:6" s="16" customFormat="1" ht="12.75" hidden="1">
      <c r="A206" s="40"/>
      <c r="B206" s="62" t="s">
        <v>78</v>
      </c>
      <c r="C206" s="80">
        <v>59.554</v>
      </c>
      <c r="D206" s="173"/>
      <c r="E206" s="117"/>
      <c r="F206" s="28"/>
    </row>
    <row r="207" spans="1:6" s="16" customFormat="1" ht="12.75" hidden="1">
      <c r="A207" s="40"/>
      <c r="B207" s="62" t="s">
        <v>163</v>
      </c>
      <c r="C207" s="80">
        <v>528.62448</v>
      </c>
      <c r="D207" s="173"/>
      <c r="E207" s="117"/>
      <c r="F207" s="28"/>
    </row>
    <row r="208" spans="1:6" s="16" customFormat="1" ht="24" hidden="1">
      <c r="A208" s="45" t="s">
        <v>36</v>
      </c>
      <c r="B208" s="62"/>
      <c r="C208" s="80">
        <f>SUM(C209,C237,C274)</f>
        <v>1271.09505</v>
      </c>
      <c r="D208" s="173"/>
      <c r="E208" s="117"/>
      <c r="F208" s="28"/>
    </row>
    <row r="209" spans="1:6" ht="12.75">
      <c r="A209" s="182" t="s">
        <v>248</v>
      </c>
      <c r="B209" s="55"/>
      <c r="C209" s="75">
        <f>SUM(C210,C213,C216,C219,C222,C225,C228,C231,C234)</f>
        <v>376.12283</v>
      </c>
      <c r="D209" s="171"/>
      <c r="E209" s="112"/>
      <c r="F209" s="24"/>
    </row>
    <row r="210" spans="1:6" s="15" customFormat="1" ht="12.75">
      <c r="A210" s="18" t="s">
        <v>117</v>
      </c>
      <c r="B210" s="160" t="s">
        <v>87</v>
      </c>
      <c r="C210" s="72">
        <f>SUM(C211:C212)</f>
        <v>199.90993</v>
      </c>
      <c r="D210" s="164">
        <v>19</v>
      </c>
      <c r="E210" s="109" t="s">
        <v>223</v>
      </c>
      <c r="F210" s="157" t="s">
        <v>226</v>
      </c>
    </row>
    <row r="211" spans="1:6" s="15" customFormat="1" ht="12.75" hidden="1">
      <c r="A211" s="14" t="s">
        <v>23</v>
      </c>
      <c r="B211" s="160" t="s">
        <v>87</v>
      </c>
      <c r="C211" s="35">
        <v>195.91529</v>
      </c>
      <c r="D211" s="165"/>
      <c r="E211" s="121">
        <v>195.91529</v>
      </c>
      <c r="F211" s="25"/>
    </row>
    <row r="212" spans="1:6" s="15" customFormat="1" ht="12.75" hidden="1">
      <c r="A212" s="11" t="s">
        <v>14</v>
      </c>
      <c r="B212" s="149" t="s">
        <v>61</v>
      </c>
      <c r="C212" s="35">
        <v>3.99464</v>
      </c>
      <c r="D212" s="165"/>
      <c r="E212" s="121">
        <v>3.99464</v>
      </c>
      <c r="F212" s="25"/>
    </row>
    <row r="213" spans="1:6" s="15" customFormat="1" ht="12.75">
      <c r="A213" s="18" t="s">
        <v>131</v>
      </c>
      <c r="B213" s="160" t="s">
        <v>132</v>
      </c>
      <c r="C213" s="72">
        <f>SUM(C214:C215)</f>
        <v>176.21290000000002</v>
      </c>
      <c r="D213" s="164">
        <v>16</v>
      </c>
      <c r="E213" s="109" t="s">
        <v>230</v>
      </c>
      <c r="F213" s="157" t="s">
        <v>226</v>
      </c>
    </row>
    <row r="214" spans="1:6" s="15" customFormat="1" ht="12.75" hidden="1">
      <c r="A214" s="14" t="s">
        <v>23</v>
      </c>
      <c r="B214" s="59" t="s">
        <v>132</v>
      </c>
      <c r="C214" s="35">
        <v>172.7168</v>
      </c>
      <c r="D214" s="165"/>
      <c r="E214" s="121">
        <v>172.7168</v>
      </c>
      <c r="F214" s="25"/>
    </row>
    <row r="215" spans="1:6" s="15" customFormat="1" ht="12.75" hidden="1">
      <c r="A215" s="11" t="s">
        <v>14</v>
      </c>
      <c r="B215" s="62" t="s">
        <v>112</v>
      </c>
      <c r="C215" s="35">
        <v>3.4961</v>
      </c>
      <c r="D215" s="165"/>
      <c r="E215" s="121">
        <v>3.4961</v>
      </c>
      <c r="F215" s="25"/>
    </row>
    <row r="216" spans="1:6" s="15" customFormat="1" ht="12.75" customHeight="1" hidden="1">
      <c r="A216" s="18"/>
      <c r="B216" s="58"/>
      <c r="C216" s="72">
        <f>SUM(C217:C218)</f>
        <v>0</v>
      </c>
      <c r="D216" s="164"/>
      <c r="E216" s="109">
        <f>SUM(E217:E218)</f>
        <v>0</v>
      </c>
      <c r="F216" s="26"/>
    </row>
    <row r="217" spans="1:6" s="15" customFormat="1" ht="12.75" customHeight="1" hidden="1">
      <c r="A217" s="14" t="s">
        <v>23</v>
      </c>
      <c r="B217" s="59"/>
      <c r="C217" s="35"/>
      <c r="D217" s="165"/>
      <c r="E217" s="121"/>
      <c r="F217" s="25"/>
    </row>
    <row r="218" spans="1:6" s="15" customFormat="1" ht="12.75" customHeight="1" hidden="1">
      <c r="A218" s="11" t="s">
        <v>14</v>
      </c>
      <c r="B218" s="62"/>
      <c r="C218" s="35"/>
      <c r="D218" s="165"/>
      <c r="E218" s="121"/>
      <c r="F218" s="25"/>
    </row>
    <row r="219" spans="1:6" s="15" customFormat="1" ht="12.75" customHeight="1" hidden="1">
      <c r="A219" s="18"/>
      <c r="B219" s="58"/>
      <c r="C219" s="72">
        <f>SUM(C220:C221)</f>
        <v>0</v>
      </c>
      <c r="D219" s="164"/>
      <c r="E219" s="109">
        <f>SUM(E220:E221)</f>
        <v>0</v>
      </c>
      <c r="F219" s="26"/>
    </row>
    <row r="220" spans="1:6" s="15" customFormat="1" ht="12.75" customHeight="1" hidden="1">
      <c r="A220" s="14" t="s">
        <v>23</v>
      </c>
      <c r="B220" s="59"/>
      <c r="C220" s="35"/>
      <c r="D220" s="165"/>
      <c r="E220" s="121"/>
      <c r="F220" s="25"/>
    </row>
    <row r="221" spans="1:6" s="15" customFormat="1" ht="12.75" customHeight="1" hidden="1">
      <c r="A221" s="11" t="s">
        <v>14</v>
      </c>
      <c r="B221" s="62"/>
      <c r="C221" s="35"/>
      <c r="D221" s="165"/>
      <c r="E221" s="121"/>
      <c r="F221" s="25"/>
    </row>
    <row r="222" spans="1:6" s="16" customFormat="1" ht="12.75" customHeight="1" hidden="1">
      <c r="A222" s="18"/>
      <c r="B222" s="58"/>
      <c r="C222" s="72">
        <f>SUM(C223:C224)</f>
        <v>0</v>
      </c>
      <c r="D222" s="164"/>
      <c r="E222" s="109">
        <f>SUM(E223:E224)</f>
        <v>0</v>
      </c>
      <c r="F222" s="26"/>
    </row>
    <row r="223" spans="1:6" s="16" customFormat="1" ht="12.75" customHeight="1" hidden="1">
      <c r="A223" s="14" t="s">
        <v>23</v>
      </c>
      <c r="B223" s="54"/>
      <c r="C223" s="36"/>
      <c r="D223" s="173"/>
      <c r="E223" s="122"/>
      <c r="F223" s="28"/>
    </row>
    <row r="224" spans="1:6" s="16" customFormat="1" ht="12.75" customHeight="1" hidden="1">
      <c r="A224" s="11" t="s">
        <v>14</v>
      </c>
      <c r="B224" s="62"/>
      <c r="C224" s="36"/>
      <c r="D224" s="173"/>
      <c r="E224" s="122"/>
      <c r="F224" s="28"/>
    </row>
    <row r="225" spans="1:6" ht="12.75" customHeight="1" hidden="1">
      <c r="A225" s="12"/>
      <c r="B225" s="60"/>
      <c r="C225" s="72">
        <f>SUM(C226:C227)</f>
        <v>0</v>
      </c>
      <c r="D225" s="167"/>
      <c r="E225" s="109">
        <f>SUM(E226:E227)</f>
        <v>0</v>
      </c>
      <c r="F225" s="27"/>
    </row>
    <row r="226" spans="1:6" ht="12.75" customHeight="1" hidden="1">
      <c r="A226" s="14" t="s">
        <v>23</v>
      </c>
      <c r="B226" s="59"/>
      <c r="C226" s="71"/>
      <c r="D226" s="165"/>
      <c r="E226" s="108"/>
      <c r="F226" s="25"/>
    </row>
    <row r="227" spans="1:6" ht="12.75" customHeight="1" hidden="1">
      <c r="A227" s="11" t="s">
        <v>14</v>
      </c>
      <c r="B227" s="59"/>
      <c r="C227" s="74"/>
      <c r="D227" s="166"/>
      <c r="E227" s="111"/>
      <c r="F227" s="23"/>
    </row>
    <row r="228" spans="1:6" ht="12.75" customHeight="1" hidden="1">
      <c r="A228" s="12"/>
      <c r="B228" s="60"/>
      <c r="C228" s="72">
        <f>SUM(C229:C230)</f>
        <v>0</v>
      </c>
      <c r="D228" s="167"/>
      <c r="E228" s="109">
        <f>SUM(E229:E230)</f>
        <v>0</v>
      </c>
      <c r="F228" s="27"/>
    </row>
    <row r="229" spans="1:6" ht="12.75" customHeight="1" hidden="1">
      <c r="A229" s="14" t="s">
        <v>15</v>
      </c>
      <c r="B229" s="59"/>
      <c r="C229" s="71"/>
      <c r="D229" s="165"/>
      <c r="E229" s="108"/>
      <c r="F229" s="25"/>
    </row>
    <row r="230" spans="1:6" ht="12.75" customHeight="1" hidden="1">
      <c r="A230" s="11" t="s">
        <v>14</v>
      </c>
      <c r="B230" s="59"/>
      <c r="C230" s="74"/>
      <c r="D230" s="166"/>
      <c r="E230" s="111"/>
      <c r="F230" s="23"/>
    </row>
    <row r="231" spans="1:6" ht="12.75" customHeight="1" hidden="1">
      <c r="A231" s="12"/>
      <c r="B231" s="60"/>
      <c r="C231" s="72">
        <f>SUM(C232:C233)</f>
        <v>0</v>
      </c>
      <c r="D231" s="167"/>
      <c r="E231" s="109">
        <f>SUM(E232:E233)</f>
        <v>0</v>
      </c>
      <c r="F231" s="27"/>
    </row>
    <row r="232" spans="1:6" ht="12.75" customHeight="1" hidden="1">
      <c r="A232" s="14" t="s">
        <v>15</v>
      </c>
      <c r="B232" s="59"/>
      <c r="C232" s="71"/>
      <c r="D232" s="165"/>
      <c r="E232" s="108"/>
      <c r="F232" s="25"/>
    </row>
    <row r="233" spans="1:6" ht="12.75" customHeight="1" hidden="1">
      <c r="A233" s="11" t="s">
        <v>14</v>
      </c>
      <c r="B233" s="59"/>
      <c r="C233" s="74"/>
      <c r="D233" s="166"/>
      <c r="E233" s="111"/>
      <c r="F233" s="23"/>
    </row>
    <row r="234" spans="1:6" ht="12.75" customHeight="1" hidden="1">
      <c r="A234" s="12"/>
      <c r="B234" s="60"/>
      <c r="C234" s="72">
        <f>SUM(C235:C236)</f>
        <v>0</v>
      </c>
      <c r="D234" s="167"/>
      <c r="E234" s="109">
        <f>SUM(E235:E236)</f>
        <v>0</v>
      </c>
      <c r="F234" s="27"/>
    </row>
    <row r="235" spans="1:6" ht="12.75" customHeight="1" hidden="1">
      <c r="A235" s="14" t="s">
        <v>15</v>
      </c>
      <c r="B235" s="59"/>
      <c r="C235" s="71"/>
      <c r="D235" s="165"/>
      <c r="E235" s="108"/>
      <c r="F235" s="25"/>
    </row>
    <row r="236" spans="1:6" ht="12.75" customHeight="1" hidden="1">
      <c r="A236" s="11" t="s">
        <v>14</v>
      </c>
      <c r="B236" s="59"/>
      <c r="C236" s="74"/>
      <c r="D236" s="166"/>
      <c r="E236" s="111"/>
      <c r="F236" s="23"/>
    </row>
    <row r="237" spans="1:6" ht="25.5">
      <c r="A237" s="182" t="s">
        <v>249</v>
      </c>
      <c r="B237" s="64"/>
      <c r="C237" s="75">
        <f>SUM(C238,C241,C244,C247,C250,C253,C256,C259,C262,C265,C268,C271)</f>
        <v>749.37023</v>
      </c>
      <c r="D237" s="171"/>
      <c r="E237" s="112"/>
      <c r="F237" s="24"/>
    </row>
    <row r="238" spans="1:6" s="15" customFormat="1" ht="12.75">
      <c r="A238" s="18" t="s">
        <v>79</v>
      </c>
      <c r="B238" s="149" t="s">
        <v>81</v>
      </c>
      <c r="C238" s="72">
        <f>SUM(C239:C240)</f>
        <v>118.70381</v>
      </c>
      <c r="D238" s="164">
        <v>18</v>
      </c>
      <c r="E238" s="109" t="s">
        <v>231</v>
      </c>
      <c r="F238" s="157" t="s">
        <v>226</v>
      </c>
    </row>
    <row r="239" spans="1:6" s="15" customFormat="1" ht="12.75" hidden="1">
      <c r="A239" s="11" t="s">
        <v>15</v>
      </c>
      <c r="B239" s="149" t="s">
        <v>81</v>
      </c>
      <c r="C239" s="37">
        <v>116.60028</v>
      </c>
      <c r="D239" s="165"/>
      <c r="E239" s="123">
        <v>116.60028</v>
      </c>
      <c r="F239" s="25"/>
    </row>
    <row r="240" spans="1:6" s="15" customFormat="1" ht="12.75" hidden="1">
      <c r="A240" s="11" t="s">
        <v>14</v>
      </c>
      <c r="B240" s="160"/>
      <c r="C240" s="35">
        <v>2.10353</v>
      </c>
      <c r="D240" s="165"/>
      <c r="E240" s="121">
        <v>2.10353</v>
      </c>
      <c r="F240" s="25"/>
    </row>
    <row r="241" spans="1:6" s="15" customFormat="1" ht="12.75">
      <c r="A241" s="18" t="s">
        <v>80</v>
      </c>
      <c r="B241" s="149" t="s">
        <v>81</v>
      </c>
      <c r="C241" s="72">
        <f>SUM(C242:C243)</f>
        <v>59.996629999999996</v>
      </c>
      <c r="D241" s="164">
        <v>17</v>
      </c>
      <c r="E241" s="109" t="s">
        <v>231</v>
      </c>
      <c r="F241" s="157" t="s">
        <v>226</v>
      </c>
    </row>
    <row r="242" spans="1:6" s="15" customFormat="1" ht="12.75" hidden="1">
      <c r="A242" s="11" t="s">
        <v>15</v>
      </c>
      <c r="B242" s="149" t="s">
        <v>81</v>
      </c>
      <c r="C242" s="37">
        <v>58.951029999999996</v>
      </c>
      <c r="D242" s="165"/>
      <c r="E242" s="123">
        <v>58.951029999999996</v>
      </c>
      <c r="F242" s="25"/>
    </row>
    <row r="243" spans="1:6" s="15" customFormat="1" ht="12.75" hidden="1">
      <c r="A243" s="11" t="s">
        <v>14</v>
      </c>
      <c r="B243" s="160"/>
      <c r="C243" s="35">
        <v>1.0456</v>
      </c>
      <c r="D243" s="165"/>
      <c r="E243" s="121">
        <v>1.0456</v>
      </c>
      <c r="F243" s="25"/>
    </row>
    <row r="244" spans="1:6" s="15" customFormat="1" ht="12.75">
      <c r="A244" s="18" t="s">
        <v>98</v>
      </c>
      <c r="B244" s="149" t="s">
        <v>81</v>
      </c>
      <c r="C244" s="72">
        <f>SUM(C245:C246)</f>
        <v>31.85192</v>
      </c>
      <c r="D244" s="164">
        <v>22</v>
      </c>
      <c r="E244" s="109" t="s">
        <v>231</v>
      </c>
      <c r="F244" s="157" t="s">
        <v>226</v>
      </c>
    </row>
    <row r="245" spans="1:6" s="15" customFormat="1" ht="12.75" hidden="1">
      <c r="A245" s="11" t="s">
        <v>15</v>
      </c>
      <c r="B245" s="149" t="s">
        <v>81</v>
      </c>
      <c r="C245" s="82">
        <v>31.2952</v>
      </c>
      <c r="D245" s="165" t="s">
        <v>10</v>
      </c>
      <c r="E245" s="124">
        <v>31.2952</v>
      </c>
      <c r="F245" s="25" t="s">
        <v>10</v>
      </c>
    </row>
    <row r="246" spans="1:6" s="15" customFormat="1" ht="12.75" hidden="1">
      <c r="A246" s="11" t="s">
        <v>14</v>
      </c>
      <c r="B246" s="160" t="s">
        <v>61</v>
      </c>
      <c r="C246" s="35">
        <v>0.55672</v>
      </c>
      <c r="D246" s="165"/>
      <c r="E246" s="121">
        <v>0.55672</v>
      </c>
      <c r="F246" s="25"/>
    </row>
    <row r="247" spans="1:6" s="15" customFormat="1" ht="12.75">
      <c r="A247" s="18" t="s">
        <v>155</v>
      </c>
      <c r="B247" s="149" t="s">
        <v>81</v>
      </c>
      <c r="C247" s="72">
        <f>SUM(C248:C249)</f>
        <v>46.14013</v>
      </c>
      <c r="D247" s="164">
        <v>20</v>
      </c>
      <c r="E247" s="109" t="s">
        <v>231</v>
      </c>
      <c r="F247" s="157" t="s">
        <v>226</v>
      </c>
    </row>
    <row r="248" spans="1:6" s="15" customFormat="1" ht="12.75" hidden="1">
      <c r="A248" s="11" t="s">
        <v>15</v>
      </c>
      <c r="B248" s="149" t="s">
        <v>81</v>
      </c>
      <c r="C248" s="82">
        <v>46.14013</v>
      </c>
      <c r="D248" s="165" t="s">
        <v>10</v>
      </c>
      <c r="E248" s="124">
        <v>46.14013</v>
      </c>
      <c r="F248" s="25" t="s">
        <v>10</v>
      </c>
    </row>
    <row r="249" spans="1:6" s="15" customFormat="1" ht="12.75" hidden="1">
      <c r="A249" s="11" t="s">
        <v>14</v>
      </c>
      <c r="B249" s="160" t="s">
        <v>61</v>
      </c>
      <c r="C249" s="35">
        <v>0</v>
      </c>
      <c r="D249" s="165"/>
      <c r="E249" s="121">
        <v>0</v>
      </c>
      <c r="F249" s="25"/>
    </row>
    <row r="250" spans="1:6" s="15" customFormat="1" ht="12.75">
      <c r="A250" s="18" t="s">
        <v>156</v>
      </c>
      <c r="B250" s="149" t="s">
        <v>81</v>
      </c>
      <c r="C250" s="72">
        <f>SUM(C251:C252)</f>
        <v>76.01839</v>
      </c>
      <c r="D250" s="164">
        <v>23</v>
      </c>
      <c r="E250" s="109" t="s">
        <v>227</v>
      </c>
      <c r="F250" s="157" t="s">
        <v>226</v>
      </c>
    </row>
    <row r="251" spans="1:6" s="15" customFormat="1" ht="12.75" hidden="1">
      <c r="A251" s="11" t="s">
        <v>15</v>
      </c>
      <c r="B251" s="149" t="s">
        <v>81</v>
      </c>
      <c r="C251" s="82">
        <v>76.01839</v>
      </c>
      <c r="D251" s="165" t="s">
        <v>10</v>
      </c>
      <c r="E251" s="124">
        <v>76.01839</v>
      </c>
      <c r="F251" s="25" t="s">
        <v>10</v>
      </c>
    </row>
    <row r="252" spans="1:6" s="15" customFormat="1" ht="12.75" hidden="1">
      <c r="A252" s="11" t="s">
        <v>14</v>
      </c>
      <c r="B252" s="160" t="s">
        <v>61</v>
      </c>
      <c r="C252" s="35">
        <v>0</v>
      </c>
      <c r="D252" s="165"/>
      <c r="E252" s="121">
        <v>0</v>
      </c>
      <c r="F252" s="25"/>
    </row>
    <row r="253" spans="1:6" s="15" customFormat="1" ht="12.75">
      <c r="A253" s="18" t="s">
        <v>106</v>
      </c>
      <c r="B253" s="149" t="s">
        <v>81</v>
      </c>
      <c r="C253" s="72">
        <f>SUM(C254:C255)</f>
        <v>167.37831</v>
      </c>
      <c r="D253" s="164">
        <v>20</v>
      </c>
      <c r="E253" s="109" t="s">
        <v>231</v>
      </c>
      <c r="F253" s="157" t="s">
        <v>226</v>
      </c>
    </row>
    <row r="254" spans="1:6" s="15" customFormat="1" ht="12.75" hidden="1">
      <c r="A254" s="11" t="s">
        <v>15</v>
      </c>
      <c r="B254" s="149" t="s">
        <v>81</v>
      </c>
      <c r="C254" s="82">
        <v>164.45471</v>
      </c>
      <c r="D254" s="165" t="s">
        <v>10</v>
      </c>
      <c r="E254" s="124">
        <v>164.45471</v>
      </c>
      <c r="F254" s="25" t="s">
        <v>10</v>
      </c>
    </row>
    <row r="255" spans="1:6" s="15" customFormat="1" ht="12.75" hidden="1">
      <c r="A255" s="11" t="s">
        <v>14</v>
      </c>
      <c r="B255" s="160" t="s">
        <v>61</v>
      </c>
      <c r="C255" s="35">
        <v>2.9236</v>
      </c>
      <c r="D255" s="165"/>
      <c r="E255" s="121">
        <v>2.9236</v>
      </c>
      <c r="F255" s="25"/>
    </row>
    <row r="256" spans="1:6" s="15" customFormat="1" ht="12.75">
      <c r="A256" s="18" t="s">
        <v>162</v>
      </c>
      <c r="B256" s="149" t="s">
        <v>81</v>
      </c>
      <c r="C256" s="72">
        <f>SUM(C257:C258)</f>
        <v>13.45846</v>
      </c>
      <c r="D256" s="164">
        <v>24</v>
      </c>
      <c r="E256" s="109" t="s">
        <v>234</v>
      </c>
      <c r="F256" s="157" t="s">
        <v>226</v>
      </c>
    </row>
    <row r="257" spans="1:6" s="15" customFormat="1" ht="12.75" hidden="1">
      <c r="A257" s="11" t="s">
        <v>15</v>
      </c>
      <c r="B257" s="149" t="s">
        <v>81</v>
      </c>
      <c r="C257" s="82">
        <v>13.45846</v>
      </c>
      <c r="D257" s="165" t="s">
        <v>10</v>
      </c>
      <c r="E257" s="124">
        <v>13.45846</v>
      </c>
      <c r="F257" s="25" t="s">
        <v>10</v>
      </c>
    </row>
    <row r="258" spans="1:6" s="15" customFormat="1" ht="12.75" hidden="1">
      <c r="A258" s="11" t="s">
        <v>14</v>
      </c>
      <c r="B258" s="160" t="s">
        <v>61</v>
      </c>
      <c r="C258" s="35">
        <v>0</v>
      </c>
      <c r="D258" s="165"/>
      <c r="E258" s="121">
        <v>0</v>
      </c>
      <c r="F258" s="25"/>
    </row>
    <row r="259" spans="1:6" s="15" customFormat="1" ht="12.75">
      <c r="A259" s="18" t="s">
        <v>201</v>
      </c>
      <c r="B259" s="149" t="s">
        <v>81</v>
      </c>
      <c r="C259" s="72">
        <f>SUM(C260:C261)</f>
        <v>33.30562</v>
      </c>
      <c r="D259" s="164">
        <v>17</v>
      </c>
      <c r="E259" s="109" t="s">
        <v>231</v>
      </c>
      <c r="F259" s="157" t="s">
        <v>226</v>
      </c>
    </row>
    <row r="260" spans="1:6" s="15" customFormat="1" ht="12.75" hidden="1">
      <c r="A260" s="11" t="s">
        <v>15</v>
      </c>
      <c r="B260" s="149" t="s">
        <v>81</v>
      </c>
      <c r="C260" s="82">
        <v>32.72956</v>
      </c>
      <c r="D260" s="165" t="s">
        <v>10</v>
      </c>
      <c r="E260" s="124">
        <v>32.72956</v>
      </c>
      <c r="F260" s="25" t="s">
        <v>10</v>
      </c>
    </row>
    <row r="261" spans="1:6" s="15" customFormat="1" ht="12.75" hidden="1">
      <c r="A261" s="11" t="s">
        <v>14</v>
      </c>
      <c r="B261" s="160" t="s">
        <v>61</v>
      </c>
      <c r="C261" s="35">
        <v>0.57606</v>
      </c>
      <c r="D261" s="165"/>
      <c r="E261" s="121">
        <v>0.57606</v>
      </c>
      <c r="F261" s="25"/>
    </row>
    <row r="262" spans="1:6" s="15" customFormat="1" ht="12.75">
      <c r="A262" s="18" t="s">
        <v>202</v>
      </c>
      <c r="B262" s="149" t="s">
        <v>81</v>
      </c>
      <c r="C262" s="72">
        <f>SUM(C263:C264)</f>
        <v>12.52001</v>
      </c>
      <c r="D262" s="164">
        <v>16</v>
      </c>
      <c r="E262" s="109" t="s">
        <v>230</v>
      </c>
      <c r="F262" s="157" t="s">
        <v>226</v>
      </c>
    </row>
    <row r="263" spans="1:6" s="15" customFormat="1" ht="12.75" hidden="1">
      <c r="A263" s="11" t="s">
        <v>15</v>
      </c>
      <c r="B263" s="149" t="s">
        <v>81</v>
      </c>
      <c r="C263" s="82">
        <v>12.30257</v>
      </c>
      <c r="D263" s="165" t="s">
        <v>10</v>
      </c>
      <c r="E263" s="124">
        <v>12.30257</v>
      </c>
      <c r="F263" s="25" t="s">
        <v>10</v>
      </c>
    </row>
    <row r="264" spans="1:6" s="15" customFormat="1" ht="12.75" hidden="1">
      <c r="A264" s="11" t="s">
        <v>14</v>
      </c>
      <c r="B264" s="160" t="s">
        <v>61</v>
      </c>
      <c r="C264" s="35">
        <v>0.21744</v>
      </c>
      <c r="D264" s="165"/>
      <c r="E264" s="121">
        <v>0.21744</v>
      </c>
      <c r="F264" s="25"/>
    </row>
    <row r="265" spans="1:6" s="15" customFormat="1" ht="12.75">
      <c r="A265" s="18" t="s">
        <v>206</v>
      </c>
      <c r="B265" s="149" t="s">
        <v>81</v>
      </c>
      <c r="C265" s="72">
        <f>SUM(C266:C267)</f>
        <v>106.68354000000001</v>
      </c>
      <c r="D265" s="164">
        <v>23</v>
      </c>
      <c r="E265" s="109" t="s">
        <v>227</v>
      </c>
      <c r="F265" s="157" t="s">
        <v>226</v>
      </c>
    </row>
    <row r="266" spans="1:6" s="15" customFormat="1" ht="12.75" hidden="1">
      <c r="A266" s="11" t="s">
        <v>15</v>
      </c>
      <c r="B266" s="149" t="s">
        <v>81</v>
      </c>
      <c r="C266" s="82">
        <v>104.81372</v>
      </c>
      <c r="D266" s="165" t="s">
        <v>10</v>
      </c>
      <c r="E266" s="124">
        <v>104.81372</v>
      </c>
      <c r="F266" s="25" t="s">
        <v>10</v>
      </c>
    </row>
    <row r="267" spans="1:6" s="15" customFormat="1" ht="12.75" hidden="1">
      <c r="A267" s="11" t="s">
        <v>14</v>
      </c>
      <c r="B267" s="160" t="s">
        <v>61</v>
      </c>
      <c r="C267" s="35">
        <v>1.86982</v>
      </c>
      <c r="D267" s="165"/>
      <c r="E267" s="121">
        <v>1.86982</v>
      </c>
      <c r="F267" s="25"/>
    </row>
    <row r="268" spans="1:6" s="15" customFormat="1" ht="12.75">
      <c r="A268" s="18" t="s">
        <v>207</v>
      </c>
      <c r="B268" s="149" t="s">
        <v>81</v>
      </c>
      <c r="C268" s="72">
        <f>SUM(C269:C270)</f>
        <v>57.191089999999996</v>
      </c>
      <c r="D268" s="164">
        <v>18</v>
      </c>
      <c r="E268" s="109" t="s">
        <v>231</v>
      </c>
      <c r="F268" s="157" t="s">
        <v>226</v>
      </c>
    </row>
    <row r="269" spans="1:6" s="15" customFormat="1" ht="12.75" hidden="1">
      <c r="A269" s="11" t="s">
        <v>15</v>
      </c>
      <c r="B269" s="149" t="s">
        <v>81</v>
      </c>
      <c r="C269" s="82">
        <v>56.18257</v>
      </c>
      <c r="D269" s="165" t="s">
        <v>10</v>
      </c>
      <c r="E269" s="124">
        <v>56.18257</v>
      </c>
      <c r="F269" s="25" t="s">
        <v>10</v>
      </c>
    </row>
    <row r="270" spans="1:6" s="15" customFormat="1" ht="12.75" hidden="1">
      <c r="A270" s="11" t="s">
        <v>14</v>
      </c>
      <c r="B270" s="160" t="s">
        <v>61</v>
      </c>
      <c r="C270" s="35">
        <v>1.00852</v>
      </c>
      <c r="D270" s="165"/>
      <c r="E270" s="121">
        <v>1.00852</v>
      </c>
      <c r="F270" s="25"/>
    </row>
    <row r="271" spans="1:6" s="15" customFormat="1" ht="12.75">
      <c r="A271" s="18" t="s">
        <v>116</v>
      </c>
      <c r="B271" s="149" t="s">
        <v>81</v>
      </c>
      <c r="C271" s="72">
        <f>SUM(C272:C273)</f>
        <v>26.122320000000002</v>
      </c>
      <c r="D271" s="164">
        <v>20</v>
      </c>
      <c r="E271" s="109" t="s">
        <v>231</v>
      </c>
      <c r="F271" s="157" t="s">
        <v>226</v>
      </c>
    </row>
    <row r="272" spans="1:6" s="15" customFormat="1" ht="12.75" hidden="1">
      <c r="A272" s="11" t="s">
        <v>15</v>
      </c>
      <c r="B272" s="54" t="s">
        <v>81</v>
      </c>
      <c r="C272" s="82">
        <v>25.67689</v>
      </c>
      <c r="D272" s="165" t="s">
        <v>10</v>
      </c>
      <c r="E272" s="124">
        <v>25.67689</v>
      </c>
      <c r="F272" s="25" t="s">
        <v>10</v>
      </c>
    </row>
    <row r="273" spans="1:6" s="15" customFormat="1" ht="12.75" hidden="1">
      <c r="A273" s="11" t="s">
        <v>14</v>
      </c>
      <c r="B273" s="59" t="s">
        <v>61</v>
      </c>
      <c r="C273" s="35">
        <v>0.44543</v>
      </c>
      <c r="D273" s="165"/>
      <c r="E273" s="121">
        <v>0.44543</v>
      </c>
      <c r="F273" s="25"/>
    </row>
    <row r="274" spans="1:6" ht="12.75">
      <c r="A274" s="182" t="s">
        <v>250</v>
      </c>
      <c r="B274" s="64"/>
      <c r="C274" s="75">
        <f>SUM(C275,C278,C281)</f>
        <v>145.60199</v>
      </c>
      <c r="D274" s="171"/>
      <c r="E274" s="112"/>
      <c r="F274" s="24"/>
    </row>
    <row r="275" spans="1:6" s="15" customFormat="1" ht="12.75">
      <c r="A275" s="18" t="s">
        <v>82</v>
      </c>
      <c r="B275" s="160" t="s">
        <v>65</v>
      </c>
      <c r="C275" s="72">
        <f>SUM(C276:C277)</f>
        <v>74.99311</v>
      </c>
      <c r="D275" s="164">
        <v>20</v>
      </c>
      <c r="E275" s="109" t="s">
        <v>231</v>
      </c>
      <c r="F275" s="157" t="s">
        <v>226</v>
      </c>
    </row>
    <row r="276" spans="1:6" s="15" customFormat="1" ht="12.75" hidden="1">
      <c r="A276" s="11" t="s">
        <v>15</v>
      </c>
      <c r="B276" s="160" t="s">
        <v>65</v>
      </c>
      <c r="C276" s="37">
        <v>73.42023</v>
      </c>
      <c r="D276" s="165" t="s">
        <v>12</v>
      </c>
      <c r="E276" s="123">
        <v>73.42023</v>
      </c>
      <c r="F276" s="25" t="s">
        <v>12</v>
      </c>
    </row>
    <row r="277" spans="1:6" s="15" customFormat="1" ht="12.75" hidden="1">
      <c r="A277" s="11" t="s">
        <v>14</v>
      </c>
      <c r="B277" s="160" t="s">
        <v>112</v>
      </c>
      <c r="C277" s="35">
        <v>1.57288</v>
      </c>
      <c r="D277" s="165"/>
      <c r="E277" s="121">
        <v>1.57288</v>
      </c>
      <c r="F277" s="25"/>
    </row>
    <row r="278" spans="1:6" s="15" customFormat="1" ht="12.75">
      <c r="A278" s="18" t="s">
        <v>251</v>
      </c>
      <c r="B278" s="160" t="s">
        <v>65</v>
      </c>
      <c r="C278" s="72">
        <f>SUM(C279:C280)</f>
        <v>70.60888000000001</v>
      </c>
      <c r="D278" s="164">
        <v>16</v>
      </c>
      <c r="E278" s="109" t="s">
        <v>230</v>
      </c>
      <c r="F278" s="157" t="s">
        <v>226</v>
      </c>
    </row>
    <row r="279" spans="1:6" s="15" customFormat="1" ht="12.75" hidden="1">
      <c r="A279" s="11" t="s">
        <v>15</v>
      </c>
      <c r="B279" s="59" t="s">
        <v>65</v>
      </c>
      <c r="C279" s="37">
        <v>69.20194000000001</v>
      </c>
      <c r="D279" s="165" t="s">
        <v>12</v>
      </c>
      <c r="E279" s="123">
        <v>69.20194000000001</v>
      </c>
      <c r="F279" s="25" t="s">
        <v>12</v>
      </c>
    </row>
    <row r="280" spans="1:6" s="15" customFormat="1" ht="12.75" hidden="1">
      <c r="A280" s="11" t="s">
        <v>14</v>
      </c>
      <c r="B280" s="59" t="s">
        <v>112</v>
      </c>
      <c r="C280" s="35">
        <v>1.40694</v>
      </c>
      <c r="D280" s="165"/>
      <c r="E280" s="121">
        <v>1.40694</v>
      </c>
      <c r="F280" s="25"/>
    </row>
    <row r="281" spans="1:6" ht="12.75" customHeight="1" hidden="1">
      <c r="A281" s="12"/>
      <c r="B281" s="60"/>
      <c r="C281" s="72">
        <f>SUM(C282:C283)</f>
        <v>0</v>
      </c>
      <c r="D281" s="167"/>
      <c r="E281" s="109">
        <f>SUM(E282:E283)</f>
        <v>0</v>
      </c>
      <c r="F281" s="27"/>
    </row>
    <row r="282" spans="1:6" ht="12.75" customHeight="1" hidden="1">
      <c r="A282" s="11" t="s">
        <v>15</v>
      </c>
      <c r="B282" s="59"/>
      <c r="C282" s="71"/>
      <c r="D282" s="165" t="s">
        <v>12</v>
      </c>
      <c r="E282" s="108"/>
      <c r="F282" s="25" t="s">
        <v>12</v>
      </c>
    </row>
    <row r="283" spans="1:6" ht="12.75" customHeight="1" hidden="1">
      <c r="A283" s="11" t="s">
        <v>14</v>
      </c>
      <c r="B283" s="59"/>
      <c r="C283" s="74"/>
      <c r="D283" s="166"/>
      <c r="E283" s="111"/>
      <c r="F283" s="23"/>
    </row>
    <row r="284" spans="1:6" ht="37.5" customHeight="1" hidden="1">
      <c r="A284" s="4" t="s">
        <v>37</v>
      </c>
      <c r="B284" s="54"/>
      <c r="C284" s="80">
        <f>C285</f>
        <v>390.0616299999999</v>
      </c>
      <c r="D284" s="166"/>
      <c r="E284" s="117">
        <f>E285</f>
        <v>0</v>
      </c>
      <c r="F284" s="23"/>
    </row>
    <row r="285" spans="1:6" ht="25.5">
      <c r="A285" s="182" t="s">
        <v>252</v>
      </c>
      <c r="B285" s="55"/>
      <c r="C285" s="75">
        <f>SUM(C286,C289,C292,C295,C298,C301,C304,C307,C310,C313)</f>
        <v>390.0616299999999</v>
      </c>
      <c r="D285" s="171"/>
      <c r="E285" s="112"/>
      <c r="F285" s="24"/>
    </row>
    <row r="286" spans="1:6" ht="12.75">
      <c r="A286" s="12" t="s">
        <v>83</v>
      </c>
      <c r="B286" s="160" t="s">
        <v>65</v>
      </c>
      <c r="C286" s="42">
        <f>SUM(C287:C288)</f>
        <v>25.48569</v>
      </c>
      <c r="D286" s="177">
        <v>18</v>
      </c>
      <c r="E286" s="106" t="s">
        <v>231</v>
      </c>
      <c r="F286" s="157" t="s">
        <v>226</v>
      </c>
    </row>
    <row r="287" spans="1:6" ht="12.75" hidden="1">
      <c r="A287" s="11" t="s">
        <v>15</v>
      </c>
      <c r="B287" s="160" t="s">
        <v>65</v>
      </c>
      <c r="C287" s="70">
        <v>24.97368</v>
      </c>
      <c r="D287" s="172" t="s">
        <v>12</v>
      </c>
      <c r="E287" s="107">
        <v>24.97368</v>
      </c>
      <c r="F287" s="31" t="s">
        <v>12</v>
      </c>
    </row>
    <row r="288" spans="1:6" ht="12.75" hidden="1">
      <c r="A288" s="11" t="s">
        <v>14</v>
      </c>
      <c r="B288" s="160" t="s">
        <v>112</v>
      </c>
      <c r="C288" s="70">
        <v>0.51201</v>
      </c>
      <c r="D288" s="172"/>
      <c r="E288" s="107">
        <v>0.51201</v>
      </c>
      <c r="F288" s="31"/>
    </row>
    <row r="289" spans="1:6" ht="12.75">
      <c r="A289" s="12" t="s">
        <v>84</v>
      </c>
      <c r="B289" s="160" t="s">
        <v>65</v>
      </c>
      <c r="C289" s="42">
        <f>SUM(C290:C291)</f>
        <v>23.85231</v>
      </c>
      <c r="D289" s="177">
        <v>21</v>
      </c>
      <c r="E289" s="106" t="s">
        <v>231</v>
      </c>
      <c r="F289" s="157" t="s">
        <v>226</v>
      </c>
    </row>
    <row r="290" spans="1:6" ht="12.75" hidden="1">
      <c r="A290" s="11" t="s">
        <v>15</v>
      </c>
      <c r="B290" s="160" t="s">
        <v>65</v>
      </c>
      <c r="C290" s="70">
        <v>23.37658</v>
      </c>
      <c r="D290" s="172" t="s">
        <v>12</v>
      </c>
      <c r="E290" s="107">
        <v>23.37658</v>
      </c>
      <c r="F290" s="31" t="s">
        <v>12</v>
      </c>
    </row>
    <row r="291" spans="1:6" ht="12.75" hidden="1">
      <c r="A291" s="11" t="s">
        <v>14</v>
      </c>
      <c r="B291" s="160" t="s">
        <v>112</v>
      </c>
      <c r="C291" s="70">
        <v>0.47573</v>
      </c>
      <c r="D291" s="172"/>
      <c r="E291" s="107">
        <v>0.47573</v>
      </c>
      <c r="F291" s="31"/>
    </row>
    <row r="292" spans="1:6" ht="12.75">
      <c r="A292" s="12" t="s">
        <v>107</v>
      </c>
      <c r="B292" s="160" t="s">
        <v>65</v>
      </c>
      <c r="C292" s="42">
        <f>SUM(C293:C294)</f>
        <v>28.0003</v>
      </c>
      <c r="D292" s="177">
        <v>24</v>
      </c>
      <c r="E292" s="106" t="s">
        <v>234</v>
      </c>
      <c r="F292" s="157" t="s">
        <v>226</v>
      </c>
    </row>
    <row r="293" spans="1:6" ht="12.75" hidden="1">
      <c r="A293" s="11" t="s">
        <v>15</v>
      </c>
      <c r="B293" s="160" t="s">
        <v>65</v>
      </c>
      <c r="C293" s="70">
        <v>27.44847</v>
      </c>
      <c r="D293" s="172" t="s">
        <v>12</v>
      </c>
      <c r="E293" s="107">
        <v>27.44847</v>
      </c>
      <c r="F293" s="31" t="s">
        <v>12</v>
      </c>
    </row>
    <row r="294" spans="1:6" ht="12.75" hidden="1">
      <c r="A294" s="11" t="s">
        <v>14</v>
      </c>
      <c r="B294" s="160" t="s">
        <v>112</v>
      </c>
      <c r="C294" s="70">
        <v>0.55183</v>
      </c>
      <c r="D294" s="172"/>
      <c r="E294" s="107">
        <v>0.55183</v>
      </c>
      <c r="F294" s="31"/>
    </row>
    <row r="295" spans="1:6" ht="12.75">
      <c r="A295" s="12" t="s">
        <v>115</v>
      </c>
      <c r="B295" s="160" t="s">
        <v>65</v>
      </c>
      <c r="C295" s="42">
        <f>SUM(C296:C297)</f>
        <v>58.18692</v>
      </c>
      <c r="D295" s="177">
        <v>18</v>
      </c>
      <c r="E295" s="106" t="s">
        <v>231</v>
      </c>
      <c r="F295" s="157" t="s">
        <v>226</v>
      </c>
    </row>
    <row r="296" spans="1:6" ht="12.75" hidden="1">
      <c r="A296" s="11" t="s">
        <v>15</v>
      </c>
      <c r="B296" s="160" t="s">
        <v>65</v>
      </c>
      <c r="C296" s="70">
        <v>57.02354</v>
      </c>
      <c r="D296" s="172" t="s">
        <v>12</v>
      </c>
      <c r="E296" s="107">
        <v>57.02354</v>
      </c>
      <c r="F296" s="31" t="s">
        <v>12</v>
      </c>
    </row>
    <row r="297" spans="1:6" ht="12.75" hidden="1">
      <c r="A297" s="11" t="s">
        <v>14</v>
      </c>
      <c r="B297" s="160" t="s">
        <v>112</v>
      </c>
      <c r="C297" s="70">
        <v>1.16338</v>
      </c>
      <c r="D297" s="172"/>
      <c r="E297" s="107">
        <v>1.16338</v>
      </c>
      <c r="F297" s="31"/>
    </row>
    <row r="298" spans="1:6" ht="12.75">
      <c r="A298" s="12" t="s">
        <v>108</v>
      </c>
      <c r="B298" s="160" t="s">
        <v>65</v>
      </c>
      <c r="C298" s="42">
        <f>SUM(C299:C300)</f>
        <v>35.903670000000005</v>
      </c>
      <c r="D298" s="177">
        <v>21</v>
      </c>
      <c r="E298" s="106" t="s">
        <v>231</v>
      </c>
      <c r="F298" s="157" t="s">
        <v>226</v>
      </c>
    </row>
    <row r="299" spans="1:6" ht="12.75" hidden="1">
      <c r="A299" s="11" t="s">
        <v>15</v>
      </c>
      <c r="B299" s="160" t="s">
        <v>65</v>
      </c>
      <c r="C299" s="70">
        <v>35.19505</v>
      </c>
      <c r="D299" s="172" t="s">
        <v>12</v>
      </c>
      <c r="E299" s="107">
        <v>35.19505</v>
      </c>
      <c r="F299" s="31" t="s">
        <v>12</v>
      </c>
    </row>
    <row r="300" spans="1:6" ht="12.75" hidden="1">
      <c r="A300" s="11" t="s">
        <v>14</v>
      </c>
      <c r="B300" s="160" t="s">
        <v>112</v>
      </c>
      <c r="C300" s="70">
        <v>0.70862</v>
      </c>
      <c r="D300" s="172"/>
      <c r="E300" s="107">
        <v>0.70862</v>
      </c>
      <c r="F300" s="31"/>
    </row>
    <row r="301" spans="1:6" ht="12.75">
      <c r="A301" s="12" t="s">
        <v>134</v>
      </c>
      <c r="B301" s="160" t="s">
        <v>65</v>
      </c>
      <c r="C301" s="42">
        <f>SUM(C302:C303)</f>
        <v>47.232169999999996</v>
      </c>
      <c r="D301" s="177">
        <v>20</v>
      </c>
      <c r="E301" s="106" t="s">
        <v>231</v>
      </c>
      <c r="F301" s="157" t="s">
        <v>226</v>
      </c>
    </row>
    <row r="302" spans="1:6" ht="12.75" hidden="1">
      <c r="A302" s="11" t="s">
        <v>15</v>
      </c>
      <c r="B302" s="160" t="s">
        <v>65</v>
      </c>
      <c r="C302" s="70">
        <v>46.28684</v>
      </c>
      <c r="D302" s="172" t="s">
        <v>12</v>
      </c>
      <c r="E302" s="107">
        <v>46.28684</v>
      </c>
      <c r="F302" s="31" t="s">
        <v>12</v>
      </c>
    </row>
    <row r="303" spans="1:6" ht="12.75" hidden="1">
      <c r="A303" s="11" t="s">
        <v>14</v>
      </c>
      <c r="B303" s="160" t="s">
        <v>112</v>
      </c>
      <c r="C303" s="70">
        <v>0.94533</v>
      </c>
      <c r="D303" s="172"/>
      <c r="E303" s="107">
        <v>0.94533</v>
      </c>
      <c r="F303" s="31"/>
    </row>
    <row r="304" spans="1:6" ht="12.75">
      <c r="A304" s="12" t="s">
        <v>135</v>
      </c>
      <c r="B304" s="160" t="s">
        <v>65</v>
      </c>
      <c r="C304" s="42">
        <f>SUM(C305:C306)</f>
        <v>45.01845</v>
      </c>
      <c r="D304" s="177">
        <v>21</v>
      </c>
      <c r="E304" s="106" t="s">
        <v>231</v>
      </c>
      <c r="F304" s="157" t="s">
        <v>226</v>
      </c>
    </row>
    <row r="305" spans="1:6" ht="12.75" hidden="1">
      <c r="A305" s="11" t="s">
        <v>15</v>
      </c>
      <c r="B305" s="160" t="s">
        <v>65</v>
      </c>
      <c r="C305" s="70">
        <v>44.11759</v>
      </c>
      <c r="D305" s="172" t="s">
        <v>12</v>
      </c>
      <c r="E305" s="107">
        <v>44.11759</v>
      </c>
      <c r="F305" s="31" t="s">
        <v>12</v>
      </c>
    </row>
    <row r="306" spans="1:6" ht="12.75" hidden="1">
      <c r="A306" s="11" t="s">
        <v>14</v>
      </c>
      <c r="B306" s="160" t="s">
        <v>112</v>
      </c>
      <c r="C306" s="70">
        <v>0.90086</v>
      </c>
      <c r="D306" s="172"/>
      <c r="E306" s="107">
        <v>0.90086</v>
      </c>
      <c r="F306" s="31"/>
    </row>
    <row r="307" spans="1:6" ht="12.75">
      <c r="A307" s="12" t="s">
        <v>104</v>
      </c>
      <c r="B307" s="160" t="s">
        <v>65</v>
      </c>
      <c r="C307" s="42">
        <f>SUM(C308:C309)</f>
        <v>29.315839999999998</v>
      </c>
      <c r="D307" s="177">
        <v>19</v>
      </c>
      <c r="E307" s="106" t="s">
        <v>223</v>
      </c>
      <c r="F307" s="157" t="s">
        <v>226</v>
      </c>
    </row>
    <row r="308" spans="1:6" ht="12.75" hidden="1">
      <c r="A308" s="11" t="s">
        <v>15</v>
      </c>
      <c r="B308" s="160" t="s">
        <v>65</v>
      </c>
      <c r="C308" s="70">
        <v>28.72696</v>
      </c>
      <c r="D308" s="172" t="s">
        <v>12</v>
      </c>
      <c r="E308" s="107">
        <v>28.72696</v>
      </c>
      <c r="F308" s="31" t="s">
        <v>12</v>
      </c>
    </row>
    <row r="309" spans="1:6" ht="12.75" hidden="1">
      <c r="A309" s="11" t="s">
        <v>14</v>
      </c>
      <c r="B309" s="160" t="s">
        <v>112</v>
      </c>
      <c r="C309" s="70">
        <v>0.58888</v>
      </c>
      <c r="D309" s="172"/>
      <c r="E309" s="107">
        <v>0.58888</v>
      </c>
      <c r="F309" s="31"/>
    </row>
    <row r="310" spans="1:6" ht="12.75">
      <c r="A310" s="12" t="s">
        <v>236</v>
      </c>
      <c r="B310" s="160" t="s">
        <v>65</v>
      </c>
      <c r="C310" s="42">
        <f>SUM(C311:C312)</f>
        <v>63.373099999999994</v>
      </c>
      <c r="D310" s="177"/>
      <c r="E310" s="106"/>
      <c r="F310" s="157" t="s">
        <v>226</v>
      </c>
    </row>
    <row r="311" spans="1:6" ht="12.75" hidden="1">
      <c r="A311" s="11" t="s">
        <v>15</v>
      </c>
      <c r="B311" s="160" t="s">
        <v>65</v>
      </c>
      <c r="C311" s="70">
        <v>62.13352</v>
      </c>
      <c r="D311" s="172" t="s">
        <v>12</v>
      </c>
      <c r="E311" s="107">
        <v>62.13352</v>
      </c>
      <c r="F311" s="31" t="s">
        <v>12</v>
      </c>
    </row>
    <row r="312" spans="1:6" ht="12.75" hidden="1">
      <c r="A312" s="11" t="s">
        <v>14</v>
      </c>
      <c r="B312" s="160" t="s">
        <v>112</v>
      </c>
      <c r="C312" s="70">
        <v>1.23958</v>
      </c>
      <c r="D312" s="172"/>
      <c r="E312" s="107">
        <v>1.23958</v>
      </c>
      <c r="F312" s="31"/>
    </row>
    <row r="313" spans="1:6" ht="12.75">
      <c r="A313" s="12" t="s">
        <v>161</v>
      </c>
      <c r="B313" s="160" t="s">
        <v>65</v>
      </c>
      <c r="C313" s="42">
        <f>SUM(C314:C315)</f>
        <v>33.69318</v>
      </c>
      <c r="D313" s="177">
        <v>15</v>
      </c>
      <c r="E313" s="106" t="s">
        <v>232</v>
      </c>
      <c r="F313" s="157" t="s">
        <v>226</v>
      </c>
    </row>
    <row r="314" spans="1:6" ht="12.75" hidden="1">
      <c r="A314" s="11" t="s">
        <v>15</v>
      </c>
      <c r="B314" s="59" t="s">
        <v>65</v>
      </c>
      <c r="C314" s="70">
        <v>33.03225</v>
      </c>
      <c r="D314" s="172" t="s">
        <v>12</v>
      </c>
      <c r="E314" s="107">
        <v>33.03225</v>
      </c>
      <c r="F314" s="31" t="s">
        <v>12</v>
      </c>
    </row>
    <row r="315" spans="1:6" ht="12.75" hidden="1">
      <c r="A315" s="11" t="s">
        <v>14</v>
      </c>
      <c r="B315" s="59" t="s">
        <v>112</v>
      </c>
      <c r="C315" s="70">
        <v>0.66093</v>
      </c>
      <c r="D315" s="172"/>
      <c r="E315" s="107">
        <v>0.66093</v>
      </c>
      <c r="F315" s="31"/>
    </row>
    <row r="316" spans="1:6" ht="12.75" customHeight="1" hidden="1">
      <c r="A316" s="12"/>
      <c r="B316" s="56"/>
      <c r="C316" s="42">
        <f>SUM(C317:C318)</f>
        <v>0</v>
      </c>
      <c r="D316" s="177"/>
      <c r="E316" s="106">
        <f>SUM(E317:E318)</f>
        <v>0</v>
      </c>
      <c r="F316" s="30"/>
    </row>
    <row r="317" spans="1:6" ht="12.75" customHeight="1" hidden="1">
      <c r="A317" s="11" t="s">
        <v>15</v>
      </c>
      <c r="B317" s="59"/>
      <c r="C317" s="70"/>
      <c r="D317" s="172" t="s">
        <v>12</v>
      </c>
      <c r="E317" s="107"/>
      <c r="F317" s="31" t="s">
        <v>12</v>
      </c>
    </row>
    <row r="318" spans="1:6" ht="12.75" customHeight="1" hidden="1">
      <c r="A318" s="11" t="s">
        <v>14</v>
      </c>
      <c r="B318" s="59"/>
      <c r="C318" s="70"/>
      <c r="D318" s="172"/>
      <c r="E318" s="107"/>
      <c r="F318" s="31"/>
    </row>
    <row r="319" spans="1:6" ht="12.75" customHeight="1" hidden="1">
      <c r="A319" s="12"/>
      <c r="B319" s="56"/>
      <c r="C319" s="42">
        <f>SUM(C320:C321)</f>
        <v>0</v>
      </c>
      <c r="D319" s="177"/>
      <c r="E319" s="106">
        <f>SUM(E320:E321)</f>
        <v>0</v>
      </c>
      <c r="F319" s="30"/>
    </row>
    <row r="320" spans="1:6" ht="12.75" customHeight="1" hidden="1">
      <c r="A320" s="11" t="s">
        <v>15</v>
      </c>
      <c r="B320" s="59"/>
      <c r="C320" s="70"/>
      <c r="D320" s="172" t="s">
        <v>12</v>
      </c>
      <c r="E320" s="107"/>
      <c r="F320" s="31" t="s">
        <v>12</v>
      </c>
    </row>
    <row r="321" spans="1:6" ht="12.75" customHeight="1" hidden="1">
      <c r="A321" s="11" t="s">
        <v>14</v>
      </c>
      <c r="B321" s="59"/>
      <c r="C321" s="70"/>
      <c r="D321" s="172"/>
      <c r="E321" s="107"/>
      <c r="F321" s="31"/>
    </row>
    <row r="322" spans="1:6" ht="12.75" customHeight="1" hidden="1">
      <c r="A322" s="12"/>
      <c r="B322" s="56"/>
      <c r="C322" s="42">
        <f>SUM(C323:C324)</f>
        <v>0</v>
      </c>
      <c r="D322" s="177"/>
      <c r="E322" s="106">
        <f>SUM(E323:E324)</f>
        <v>0</v>
      </c>
      <c r="F322" s="30"/>
    </row>
    <row r="323" spans="1:6" ht="12.75" customHeight="1" hidden="1">
      <c r="A323" s="11" t="s">
        <v>15</v>
      </c>
      <c r="B323" s="59"/>
      <c r="C323" s="70"/>
      <c r="D323" s="172" t="s">
        <v>20</v>
      </c>
      <c r="E323" s="107"/>
      <c r="F323" s="31" t="s">
        <v>20</v>
      </c>
    </row>
    <row r="324" spans="1:6" ht="12.75" customHeight="1" hidden="1">
      <c r="A324" s="11" t="s">
        <v>14</v>
      </c>
      <c r="B324" s="59"/>
      <c r="C324" s="70"/>
      <c r="D324" s="172"/>
      <c r="E324" s="107"/>
      <c r="F324" s="31"/>
    </row>
    <row r="325" spans="1:6" ht="12.75" customHeight="1" hidden="1">
      <c r="A325" s="12"/>
      <c r="B325" s="56"/>
      <c r="C325" s="42">
        <f>SUM(C326:C327)</f>
        <v>0</v>
      </c>
      <c r="D325" s="177"/>
      <c r="E325" s="106">
        <f>SUM(E326:E327)</f>
        <v>0</v>
      </c>
      <c r="F325" s="30"/>
    </row>
    <row r="326" spans="1:6" ht="12.75" customHeight="1" hidden="1">
      <c r="A326" s="11" t="s">
        <v>15</v>
      </c>
      <c r="B326" s="59"/>
      <c r="C326" s="70"/>
      <c r="D326" s="172" t="s">
        <v>20</v>
      </c>
      <c r="E326" s="107"/>
      <c r="F326" s="31" t="s">
        <v>20</v>
      </c>
    </row>
    <row r="327" spans="1:6" ht="12.75" customHeight="1" hidden="1">
      <c r="A327" s="11" t="s">
        <v>14</v>
      </c>
      <c r="B327" s="59"/>
      <c r="C327" s="70"/>
      <c r="D327" s="172"/>
      <c r="E327" s="107"/>
      <c r="F327" s="31"/>
    </row>
    <row r="328" spans="1:6" ht="12.75" hidden="1">
      <c r="A328" s="4" t="s">
        <v>38</v>
      </c>
      <c r="B328" s="54"/>
      <c r="C328" s="80">
        <f>C329</f>
        <v>476.16842</v>
      </c>
      <c r="D328" s="166"/>
      <c r="E328" s="117">
        <f>E329</f>
        <v>0</v>
      </c>
      <c r="F328" s="23"/>
    </row>
    <row r="329" spans="1:6" ht="12.75" hidden="1">
      <c r="A329" s="13" t="s">
        <v>55</v>
      </c>
      <c r="B329" s="55"/>
      <c r="C329" s="75">
        <f>SUM(C330,C333,C336,C339,C342,C345,C348,C351)</f>
        <v>476.16842</v>
      </c>
      <c r="D329" s="171"/>
      <c r="E329" s="112"/>
      <c r="F329" s="24"/>
    </row>
    <row r="330" spans="1:6" s="16" customFormat="1" ht="36" hidden="1">
      <c r="A330" s="12" t="s">
        <v>111</v>
      </c>
      <c r="B330" s="59" t="s">
        <v>65</v>
      </c>
      <c r="C330" s="72">
        <f>SUM(C331:C332)</f>
        <v>199.96482</v>
      </c>
      <c r="D330" s="176">
        <v>20</v>
      </c>
      <c r="E330" s="109" t="s">
        <v>231</v>
      </c>
      <c r="F330" s="90"/>
    </row>
    <row r="331" spans="1:6" s="16" customFormat="1" ht="12.75" hidden="1">
      <c r="A331" s="11" t="s">
        <v>15</v>
      </c>
      <c r="B331" s="59" t="s">
        <v>65</v>
      </c>
      <c r="C331" s="36">
        <v>196.00425</v>
      </c>
      <c r="D331" s="172" t="s">
        <v>12</v>
      </c>
      <c r="E331" s="122">
        <v>196.00425</v>
      </c>
      <c r="F331" s="31" t="s">
        <v>12</v>
      </c>
    </row>
    <row r="332" spans="1:6" s="16" customFormat="1" ht="12.75" hidden="1">
      <c r="A332" s="11" t="s">
        <v>14</v>
      </c>
      <c r="B332" s="59" t="s">
        <v>112</v>
      </c>
      <c r="C332" s="36">
        <v>3.96057</v>
      </c>
      <c r="D332" s="173"/>
      <c r="E332" s="122">
        <v>3.96057</v>
      </c>
      <c r="F332" s="28"/>
    </row>
    <row r="333" spans="1:6" s="16" customFormat="1" ht="12.75" hidden="1">
      <c r="A333" s="12" t="s">
        <v>215</v>
      </c>
      <c r="B333" s="59" t="s">
        <v>65</v>
      </c>
      <c r="C333" s="72">
        <f>SUM(C334:C335)</f>
        <v>45.32208</v>
      </c>
      <c r="D333" s="176"/>
      <c r="E333" s="109"/>
      <c r="F333" s="90"/>
    </row>
    <row r="334" spans="1:6" s="16" customFormat="1" ht="12.75" hidden="1">
      <c r="A334" s="11" t="s">
        <v>15</v>
      </c>
      <c r="B334" s="59" t="s">
        <v>65</v>
      </c>
      <c r="C334" s="80">
        <v>45.32208</v>
      </c>
      <c r="D334" s="172" t="s">
        <v>12</v>
      </c>
      <c r="E334" s="117">
        <v>45.32208</v>
      </c>
      <c r="F334" s="31" t="s">
        <v>12</v>
      </c>
    </row>
    <row r="335" spans="1:6" s="16" customFormat="1" ht="12.75" hidden="1">
      <c r="A335" s="11" t="s">
        <v>14</v>
      </c>
      <c r="B335" s="59"/>
      <c r="C335" s="80"/>
      <c r="D335" s="173"/>
      <c r="E335" s="117"/>
      <c r="F335" s="28"/>
    </row>
    <row r="336" spans="1:6" s="16" customFormat="1" ht="36" hidden="1">
      <c r="A336" s="12" t="s">
        <v>109</v>
      </c>
      <c r="B336" s="59" t="s">
        <v>65</v>
      </c>
      <c r="C336" s="72">
        <f>SUM(C337:C338)</f>
        <v>69.82058</v>
      </c>
      <c r="D336" s="176">
        <v>16</v>
      </c>
      <c r="E336" s="109" t="s">
        <v>230</v>
      </c>
      <c r="F336" s="90"/>
    </row>
    <row r="337" spans="1:6" s="16" customFormat="1" ht="12.75" hidden="1">
      <c r="A337" s="11" t="s">
        <v>15</v>
      </c>
      <c r="B337" s="59" t="s">
        <v>65</v>
      </c>
      <c r="C337" s="36">
        <v>68.44272000000001</v>
      </c>
      <c r="D337" s="172" t="s">
        <v>12</v>
      </c>
      <c r="E337" s="122">
        <v>68.44272000000001</v>
      </c>
      <c r="F337" s="31" t="s">
        <v>12</v>
      </c>
    </row>
    <row r="338" spans="1:6" s="16" customFormat="1" ht="12.75" hidden="1">
      <c r="A338" s="11" t="s">
        <v>14</v>
      </c>
      <c r="B338" s="59" t="s">
        <v>112</v>
      </c>
      <c r="C338" s="36">
        <v>1.37786</v>
      </c>
      <c r="D338" s="173"/>
      <c r="E338" s="122">
        <v>1.37786</v>
      </c>
      <c r="F338" s="28"/>
    </row>
    <row r="339" spans="1:6" s="16" customFormat="1" ht="12.75" hidden="1">
      <c r="A339" s="12" t="s">
        <v>113</v>
      </c>
      <c r="B339" s="59" t="s">
        <v>65</v>
      </c>
      <c r="C339" s="72">
        <f>SUM(C340:C341)</f>
        <v>55.582899999999995</v>
      </c>
      <c r="D339" s="176">
        <v>15</v>
      </c>
      <c r="E339" s="109" t="s">
        <v>232</v>
      </c>
      <c r="F339" s="90"/>
    </row>
    <row r="340" spans="1:6" s="16" customFormat="1" ht="12.75" hidden="1">
      <c r="A340" s="11" t="s">
        <v>15</v>
      </c>
      <c r="B340" s="59" t="s">
        <v>65</v>
      </c>
      <c r="C340" s="36">
        <v>54.48479999999999</v>
      </c>
      <c r="D340" s="172" t="s">
        <v>12</v>
      </c>
      <c r="E340" s="122">
        <v>54.48479999999999</v>
      </c>
      <c r="F340" s="31" t="s">
        <v>12</v>
      </c>
    </row>
    <row r="341" spans="1:6" s="16" customFormat="1" ht="12.75" hidden="1">
      <c r="A341" s="11" t="s">
        <v>14</v>
      </c>
      <c r="B341" s="59" t="s">
        <v>112</v>
      </c>
      <c r="C341" s="36">
        <v>1.0981</v>
      </c>
      <c r="D341" s="173"/>
      <c r="E341" s="122">
        <v>1.0981</v>
      </c>
      <c r="F341" s="28"/>
    </row>
    <row r="342" spans="1:6" s="16" customFormat="1" ht="12.75" hidden="1">
      <c r="A342" s="12" t="s">
        <v>136</v>
      </c>
      <c r="B342" s="59" t="s">
        <v>65</v>
      </c>
      <c r="C342" s="72">
        <f>SUM(C343:C344)</f>
        <v>28.39611</v>
      </c>
      <c r="D342" s="176">
        <v>19</v>
      </c>
      <c r="E342" s="109" t="s">
        <v>223</v>
      </c>
      <c r="F342" s="90"/>
    </row>
    <row r="343" spans="1:6" s="16" customFormat="1" ht="12.75" hidden="1">
      <c r="A343" s="11" t="s">
        <v>15</v>
      </c>
      <c r="B343" s="59" t="s">
        <v>65</v>
      </c>
      <c r="C343" s="36">
        <v>27.8306</v>
      </c>
      <c r="D343" s="172" t="s">
        <v>12</v>
      </c>
      <c r="E343" s="122">
        <v>27.8306</v>
      </c>
      <c r="F343" s="31" t="s">
        <v>12</v>
      </c>
    </row>
    <row r="344" spans="1:6" s="16" customFormat="1" ht="12.75" hidden="1">
      <c r="A344" s="11" t="s">
        <v>14</v>
      </c>
      <c r="B344" s="59" t="s">
        <v>112</v>
      </c>
      <c r="C344" s="36">
        <v>0.56551</v>
      </c>
      <c r="D344" s="173"/>
      <c r="E344" s="122">
        <v>0.56551</v>
      </c>
      <c r="F344" s="28"/>
    </row>
    <row r="345" spans="1:6" s="16" customFormat="1" ht="12.75" hidden="1">
      <c r="A345" s="12" t="s">
        <v>143</v>
      </c>
      <c r="B345" s="59" t="s">
        <v>65</v>
      </c>
      <c r="C345" s="72">
        <f>SUM(C346:C347)</f>
        <v>19.8</v>
      </c>
      <c r="D345" s="176"/>
      <c r="E345" s="109"/>
      <c r="F345" s="90"/>
    </row>
    <row r="346" spans="1:6" s="16" customFormat="1" ht="12.75" hidden="1">
      <c r="A346" s="11" t="s">
        <v>15</v>
      </c>
      <c r="B346" s="59" t="s">
        <v>65</v>
      </c>
      <c r="C346" s="36">
        <v>19.8</v>
      </c>
      <c r="D346" s="172" t="s">
        <v>12</v>
      </c>
      <c r="E346" s="122">
        <v>19.8</v>
      </c>
      <c r="F346" s="31" t="s">
        <v>12</v>
      </c>
    </row>
    <row r="347" spans="1:6" s="16" customFormat="1" ht="12.75" hidden="1">
      <c r="A347" s="11" t="s">
        <v>14</v>
      </c>
      <c r="B347" s="59"/>
      <c r="C347" s="36">
        <v>0</v>
      </c>
      <c r="D347" s="173"/>
      <c r="E347" s="122">
        <v>0</v>
      </c>
      <c r="F347" s="28"/>
    </row>
    <row r="348" spans="1:6" s="16" customFormat="1" ht="12.75" hidden="1">
      <c r="A348" s="12" t="s">
        <v>196</v>
      </c>
      <c r="B348" s="59" t="s">
        <v>65</v>
      </c>
      <c r="C348" s="72">
        <f>SUM(C349:C350)</f>
        <v>49.52644</v>
      </c>
      <c r="D348" s="176">
        <v>20</v>
      </c>
      <c r="E348" s="109" t="s">
        <v>231</v>
      </c>
      <c r="F348" s="90"/>
    </row>
    <row r="349" spans="1:6" s="16" customFormat="1" ht="12.75" hidden="1">
      <c r="A349" s="11" t="s">
        <v>15</v>
      </c>
      <c r="B349" s="59" t="s">
        <v>65</v>
      </c>
      <c r="C349" s="36">
        <v>48.54269</v>
      </c>
      <c r="D349" s="172" t="s">
        <v>12</v>
      </c>
      <c r="E349" s="122">
        <v>48.54269</v>
      </c>
      <c r="F349" s="31" t="s">
        <v>12</v>
      </c>
    </row>
    <row r="350" spans="1:6" s="16" customFormat="1" ht="12.75" hidden="1">
      <c r="A350" s="11" t="s">
        <v>14</v>
      </c>
      <c r="B350" s="59"/>
      <c r="C350" s="36">
        <v>0.98375</v>
      </c>
      <c r="D350" s="173"/>
      <c r="E350" s="122">
        <v>0.98375</v>
      </c>
      <c r="F350" s="28"/>
    </row>
    <row r="351" spans="1:6" s="16" customFormat="1" ht="12.75" hidden="1">
      <c r="A351" s="12" t="s">
        <v>211</v>
      </c>
      <c r="B351" s="59" t="s">
        <v>65</v>
      </c>
      <c r="C351" s="72">
        <f>SUM(C352:C353)</f>
        <v>7.75549</v>
      </c>
      <c r="D351" s="176">
        <v>20</v>
      </c>
      <c r="E351" s="109" t="s">
        <v>231</v>
      </c>
      <c r="F351" s="90"/>
    </row>
    <row r="352" spans="1:6" s="16" customFormat="1" ht="12.75" hidden="1">
      <c r="A352" s="11" t="s">
        <v>15</v>
      </c>
      <c r="B352" s="59" t="s">
        <v>65</v>
      </c>
      <c r="C352" s="36">
        <v>7.75549</v>
      </c>
      <c r="D352" s="172" t="s">
        <v>12</v>
      </c>
      <c r="E352" s="122">
        <v>7.75549</v>
      </c>
      <c r="F352" s="31" t="s">
        <v>12</v>
      </c>
    </row>
    <row r="353" spans="1:6" s="16" customFormat="1" ht="12.75" hidden="1">
      <c r="A353" s="11" t="s">
        <v>14</v>
      </c>
      <c r="B353" s="59"/>
      <c r="C353" s="36">
        <v>0</v>
      </c>
      <c r="D353" s="173"/>
      <c r="E353" s="122">
        <v>0</v>
      </c>
      <c r="F353" s="28"/>
    </row>
    <row r="354" spans="1:6" ht="25.5" hidden="1">
      <c r="A354" s="6" t="s">
        <v>39</v>
      </c>
      <c r="B354" s="53"/>
      <c r="C354" s="76">
        <f>SUM(C356,C407)</f>
        <v>2557.6940200000004</v>
      </c>
      <c r="D354" s="170"/>
      <c r="E354" s="113">
        <f>SUM(E356,E407)</f>
        <v>0</v>
      </c>
      <c r="F354" s="22"/>
    </row>
    <row r="355" spans="1:6" ht="24" hidden="1">
      <c r="A355" s="7" t="s">
        <v>40</v>
      </c>
      <c r="B355" s="54"/>
      <c r="C355" s="80">
        <f>SUM(C356,C407)</f>
        <v>2557.6940200000004</v>
      </c>
      <c r="D355" s="166"/>
      <c r="E355" s="117">
        <f>SUM(E356,E407)</f>
        <v>0</v>
      </c>
      <c r="F355" s="23"/>
    </row>
    <row r="356" spans="1:6" ht="12.75">
      <c r="A356" s="184" t="s">
        <v>253</v>
      </c>
      <c r="B356" s="55"/>
      <c r="C356" s="75">
        <v>2418.15673</v>
      </c>
      <c r="D356" s="171"/>
      <c r="E356" s="112"/>
      <c r="F356" s="55"/>
    </row>
    <row r="357" spans="1:6" s="16" customFormat="1" ht="12.75">
      <c r="A357" s="20" t="s">
        <v>77</v>
      </c>
      <c r="B357" s="149" t="s">
        <v>67</v>
      </c>
      <c r="C357" s="72">
        <f>SUM(C358:C361)</f>
        <v>347.97576</v>
      </c>
      <c r="D357" s="164">
        <v>24</v>
      </c>
      <c r="E357" s="109" t="s">
        <v>234</v>
      </c>
      <c r="F357" s="157" t="s">
        <v>226</v>
      </c>
    </row>
    <row r="358" spans="1:6" s="16" customFormat="1" ht="12.75" hidden="1">
      <c r="A358" s="11" t="s">
        <v>15</v>
      </c>
      <c r="B358" s="149" t="s">
        <v>67</v>
      </c>
      <c r="C358" s="36">
        <v>340.55436</v>
      </c>
      <c r="D358" s="173" t="s">
        <v>20</v>
      </c>
      <c r="E358" s="122">
        <v>340.55436</v>
      </c>
      <c r="F358" s="28" t="s">
        <v>20</v>
      </c>
    </row>
    <row r="359" spans="1:6" s="16" customFormat="1" ht="12.75" hidden="1">
      <c r="A359" s="11" t="s">
        <v>18</v>
      </c>
      <c r="B359" s="149"/>
      <c r="C359" s="36"/>
      <c r="D359" s="173"/>
      <c r="E359" s="122"/>
      <c r="F359" s="28"/>
    </row>
    <row r="360" spans="1:6" s="16" customFormat="1" ht="12.75" hidden="1">
      <c r="A360" s="11" t="s">
        <v>14</v>
      </c>
      <c r="B360" s="149" t="s">
        <v>61</v>
      </c>
      <c r="C360" s="36">
        <v>6.3441</v>
      </c>
      <c r="D360" s="173"/>
      <c r="E360" s="122">
        <v>6.3441</v>
      </c>
      <c r="F360" s="28"/>
    </row>
    <row r="361" spans="1:6" s="16" customFormat="1" ht="12.75" hidden="1">
      <c r="A361" s="11" t="s">
        <v>19</v>
      </c>
      <c r="B361" s="149" t="s">
        <v>68</v>
      </c>
      <c r="C361" s="36">
        <v>1.0773</v>
      </c>
      <c r="D361" s="173"/>
      <c r="E361" s="122">
        <v>1.0773</v>
      </c>
      <c r="F361" s="28"/>
    </row>
    <row r="362" spans="1:6" s="16" customFormat="1" ht="12.75">
      <c r="A362" s="20" t="s">
        <v>104</v>
      </c>
      <c r="B362" s="149" t="s">
        <v>105</v>
      </c>
      <c r="C362" s="72">
        <f>SUM(C363:C366)</f>
        <v>841.49927</v>
      </c>
      <c r="D362" s="164">
        <v>19</v>
      </c>
      <c r="E362" s="109" t="s">
        <v>223</v>
      </c>
      <c r="F362" s="157" t="s">
        <v>226</v>
      </c>
    </row>
    <row r="363" spans="1:6" s="16" customFormat="1" ht="12.75" hidden="1">
      <c r="A363" s="17" t="s">
        <v>15</v>
      </c>
      <c r="B363" s="149" t="s">
        <v>105</v>
      </c>
      <c r="C363" s="83">
        <v>821.962</v>
      </c>
      <c r="D363" s="173"/>
      <c r="E363" s="125">
        <v>821.962</v>
      </c>
      <c r="F363" s="28"/>
    </row>
    <row r="364" spans="1:6" s="16" customFormat="1" ht="12.75" hidden="1">
      <c r="A364" s="11" t="s">
        <v>18</v>
      </c>
      <c r="B364" s="149"/>
      <c r="C364" s="36"/>
      <c r="D364" s="173"/>
      <c r="E364" s="122"/>
      <c r="F364" s="28"/>
    </row>
    <row r="365" spans="1:6" s="16" customFormat="1" ht="12.75" hidden="1">
      <c r="A365" s="11" t="s">
        <v>14</v>
      </c>
      <c r="B365" s="149"/>
      <c r="C365" s="36">
        <v>17.48527</v>
      </c>
      <c r="D365" s="173"/>
      <c r="E365" s="122">
        <v>17.48527</v>
      </c>
      <c r="F365" s="28"/>
    </row>
    <row r="366" spans="1:6" s="16" customFormat="1" ht="12.75" hidden="1">
      <c r="A366" s="11" t="s">
        <v>19</v>
      </c>
      <c r="B366" s="149"/>
      <c r="C366" s="36">
        <v>2.052</v>
      </c>
      <c r="D366" s="173"/>
      <c r="E366" s="122">
        <v>2.052</v>
      </c>
      <c r="F366" s="28"/>
    </row>
    <row r="367" spans="1:6" s="16" customFormat="1" ht="12.75">
      <c r="A367" s="20" t="s">
        <v>139</v>
      </c>
      <c r="B367" s="149" t="s">
        <v>123</v>
      </c>
      <c r="C367" s="72">
        <f>SUM(C368:C371)</f>
        <v>754.3693800000001</v>
      </c>
      <c r="D367" s="164">
        <v>22</v>
      </c>
      <c r="E367" s="109" t="s">
        <v>231</v>
      </c>
      <c r="F367" s="157" t="s">
        <v>226</v>
      </c>
    </row>
    <row r="368" spans="1:6" s="16" customFormat="1" ht="12.75" hidden="1">
      <c r="A368" s="11" t="s">
        <v>15</v>
      </c>
      <c r="B368" s="149" t="s">
        <v>123</v>
      </c>
      <c r="C368" s="85">
        <v>706.21981</v>
      </c>
      <c r="D368" s="173"/>
      <c r="E368" s="126">
        <v>706.21981</v>
      </c>
      <c r="F368" s="28"/>
    </row>
    <row r="369" spans="1:6" s="16" customFormat="1" ht="12.75" hidden="1">
      <c r="A369" s="11" t="s">
        <v>18</v>
      </c>
      <c r="B369" s="149" t="s">
        <v>68</v>
      </c>
      <c r="C369" s="36">
        <v>32.80595</v>
      </c>
      <c r="D369" s="173"/>
      <c r="E369" s="122">
        <v>32.80595</v>
      </c>
      <c r="F369" s="28"/>
    </row>
    <row r="370" spans="1:6" s="16" customFormat="1" ht="12.75" hidden="1">
      <c r="A370" s="11" t="s">
        <v>14</v>
      </c>
      <c r="B370" s="149" t="s">
        <v>61</v>
      </c>
      <c r="C370" s="85">
        <v>13.18902</v>
      </c>
      <c r="D370" s="173"/>
      <c r="E370" s="126">
        <v>13.18902</v>
      </c>
      <c r="F370" s="28"/>
    </row>
    <row r="371" spans="1:6" s="16" customFormat="1" ht="12.75" hidden="1">
      <c r="A371" s="11" t="s">
        <v>19</v>
      </c>
      <c r="B371" s="149" t="s">
        <v>68</v>
      </c>
      <c r="C371" s="85">
        <v>2.1546</v>
      </c>
      <c r="D371" s="173"/>
      <c r="E371" s="126">
        <v>2.1546</v>
      </c>
      <c r="F371" s="28"/>
    </row>
    <row r="372" spans="1:6" ht="12.75">
      <c r="A372" s="12" t="s">
        <v>141</v>
      </c>
      <c r="B372" s="149" t="s">
        <v>152</v>
      </c>
      <c r="C372" s="72">
        <f>SUM(C373:C376)</f>
        <v>280.64062000000007</v>
      </c>
      <c r="D372" s="167">
        <v>16</v>
      </c>
      <c r="E372" s="109" t="s">
        <v>232</v>
      </c>
      <c r="F372" s="157" t="s">
        <v>226</v>
      </c>
    </row>
    <row r="373" spans="1:6" ht="12.75" hidden="1">
      <c r="A373" s="11" t="s">
        <v>15</v>
      </c>
      <c r="B373" s="149" t="s">
        <v>152</v>
      </c>
      <c r="C373" s="74">
        <v>262.83787</v>
      </c>
      <c r="D373" s="166" t="s">
        <v>20</v>
      </c>
      <c r="E373" s="111">
        <v>262.83787</v>
      </c>
      <c r="F373" s="23" t="s">
        <v>20</v>
      </c>
    </row>
    <row r="374" spans="1:6" ht="12.75" hidden="1">
      <c r="A374" s="11" t="s">
        <v>18</v>
      </c>
      <c r="B374" s="149" t="s">
        <v>68</v>
      </c>
      <c r="C374" s="74">
        <v>10.773</v>
      </c>
      <c r="D374" s="166"/>
      <c r="E374" s="111">
        <v>10.773</v>
      </c>
      <c r="F374" s="23"/>
    </row>
    <row r="375" spans="1:6" ht="12.75" hidden="1">
      <c r="A375" s="11" t="s">
        <v>14</v>
      </c>
      <c r="B375" s="149" t="s">
        <v>61</v>
      </c>
      <c r="C375" s="74">
        <v>4.87515</v>
      </c>
      <c r="D375" s="166"/>
      <c r="E375" s="111">
        <v>4.87515</v>
      </c>
      <c r="F375" s="23"/>
    </row>
    <row r="376" spans="1:6" ht="12.75" hidden="1">
      <c r="A376" s="11" t="s">
        <v>19</v>
      </c>
      <c r="B376" s="149" t="s">
        <v>68</v>
      </c>
      <c r="C376" s="74">
        <v>2.1546</v>
      </c>
      <c r="D376" s="166"/>
      <c r="E376" s="111">
        <v>2.1546</v>
      </c>
      <c r="F376" s="23"/>
    </row>
    <row r="377" spans="1:6" ht="12.75">
      <c r="A377" s="12" t="s">
        <v>182</v>
      </c>
      <c r="B377" s="149" t="s">
        <v>183</v>
      </c>
      <c r="C377" s="72">
        <f>SUM(C378:C380)</f>
        <v>193.67170000000002</v>
      </c>
      <c r="D377" s="167">
        <v>16</v>
      </c>
      <c r="E377" s="109" t="s">
        <v>232</v>
      </c>
      <c r="F377" s="185" t="s">
        <v>244</v>
      </c>
    </row>
    <row r="378" spans="1:6" ht="12.75" hidden="1">
      <c r="A378" s="11" t="s">
        <v>15</v>
      </c>
      <c r="B378" s="54" t="s">
        <v>183</v>
      </c>
      <c r="C378" s="74">
        <v>188.662</v>
      </c>
      <c r="D378" s="166" t="s">
        <v>20</v>
      </c>
      <c r="E378" s="111">
        <v>188.662</v>
      </c>
      <c r="F378" s="23" t="s">
        <v>20</v>
      </c>
    </row>
    <row r="379" spans="1:6" ht="12.75" hidden="1">
      <c r="A379" s="11" t="s">
        <v>14</v>
      </c>
      <c r="B379" s="54" t="s">
        <v>61</v>
      </c>
      <c r="C379" s="74">
        <v>3.9837</v>
      </c>
      <c r="D379" s="166"/>
      <c r="E379" s="111">
        <v>3.9837</v>
      </c>
      <c r="F379" s="23"/>
    </row>
    <row r="380" spans="1:6" ht="12.75" hidden="1">
      <c r="A380" s="11" t="s">
        <v>19</v>
      </c>
      <c r="B380" s="54" t="s">
        <v>138</v>
      </c>
      <c r="C380" s="74">
        <v>1.026</v>
      </c>
      <c r="D380" s="166"/>
      <c r="E380" s="111">
        <v>1.026</v>
      </c>
      <c r="F380" s="23"/>
    </row>
    <row r="381" spans="1:6" ht="12.75" hidden="1">
      <c r="A381" s="12" t="s">
        <v>179</v>
      </c>
      <c r="B381" s="61"/>
      <c r="C381" s="72">
        <f>SUM(C382:C382)</f>
        <v>66</v>
      </c>
      <c r="D381" s="167"/>
      <c r="E381" s="109">
        <f>SUM(E382:E382)</f>
        <v>66</v>
      </c>
      <c r="F381" s="27"/>
    </row>
    <row r="382" spans="1:6" s="139" customFormat="1" ht="12.75" hidden="1">
      <c r="A382" s="134" t="s">
        <v>18</v>
      </c>
      <c r="B382" s="135" t="s">
        <v>169</v>
      </c>
      <c r="C382" s="136">
        <v>66</v>
      </c>
      <c r="D382" s="178"/>
      <c r="E382" s="138">
        <v>66</v>
      </c>
      <c r="F382" s="137"/>
    </row>
    <row r="383" spans="1:6" ht="24" hidden="1">
      <c r="A383" s="12" t="s">
        <v>180</v>
      </c>
      <c r="B383" s="61"/>
      <c r="C383" s="72">
        <f>SUM(C384:C384)</f>
        <v>64.92318</v>
      </c>
      <c r="D383" s="167"/>
      <c r="E383" s="109">
        <f>SUM(E384:E384)</f>
        <v>64.92318</v>
      </c>
      <c r="F383" s="27"/>
    </row>
    <row r="384" spans="1:6" s="139" customFormat="1" ht="12.75" hidden="1">
      <c r="A384" s="134" t="s">
        <v>18</v>
      </c>
      <c r="B384" s="135" t="s">
        <v>68</v>
      </c>
      <c r="C384" s="136">
        <v>64.92318</v>
      </c>
      <c r="D384" s="178"/>
      <c r="E384" s="138">
        <v>64.92318</v>
      </c>
      <c r="F384" s="137"/>
    </row>
    <row r="385" spans="1:6" ht="24" hidden="1">
      <c r="A385" s="12" t="s">
        <v>181</v>
      </c>
      <c r="B385" s="61"/>
      <c r="C385" s="72">
        <f>SUM(C386:C386)</f>
        <v>65.01768</v>
      </c>
      <c r="D385" s="167"/>
      <c r="E385" s="109">
        <f>SUM(E386:E386)</f>
        <v>65.01768</v>
      </c>
      <c r="F385" s="27"/>
    </row>
    <row r="386" spans="1:6" s="139" customFormat="1" ht="12.75" hidden="1">
      <c r="A386" s="134" t="s">
        <v>18</v>
      </c>
      <c r="B386" s="135" t="s">
        <v>68</v>
      </c>
      <c r="C386" s="136">
        <v>65.01768</v>
      </c>
      <c r="D386" s="178"/>
      <c r="E386" s="138">
        <v>65.01768</v>
      </c>
      <c r="F386" s="137"/>
    </row>
    <row r="387" spans="1:6" ht="12.75" customHeight="1" hidden="1">
      <c r="A387" s="12"/>
      <c r="B387" s="61"/>
      <c r="C387" s="72">
        <f>SUM(C388:C391)</f>
        <v>0</v>
      </c>
      <c r="D387" s="167"/>
      <c r="E387" s="109">
        <f>SUM(E388:E391)</f>
        <v>0</v>
      </c>
      <c r="F387" s="27"/>
    </row>
    <row r="388" spans="1:6" ht="12.75" customHeight="1" hidden="1">
      <c r="A388" s="11" t="s">
        <v>15</v>
      </c>
      <c r="B388" s="54"/>
      <c r="C388" s="74"/>
      <c r="D388" s="166" t="s">
        <v>20</v>
      </c>
      <c r="E388" s="111"/>
      <c r="F388" s="23" t="s">
        <v>20</v>
      </c>
    </row>
    <row r="389" spans="1:6" ht="12.75" customHeight="1" hidden="1">
      <c r="A389" s="11" t="s">
        <v>18</v>
      </c>
      <c r="B389" s="54"/>
      <c r="C389" s="74"/>
      <c r="D389" s="166"/>
      <c r="E389" s="111"/>
      <c r="F389" s="23"/>
    </row>
    <row r="390" spans="1:6" ht="12.75" customHeight="1" hidden="1">
      <c r="A390" s="11" t="s">
        <v>14</v>
      </c>
      <c r="B390" s="54"/>
      <c r="C390" s="74"/>
      <c r="D390" s="166"/>
      <c r="E390" s="111"/>
      <c r="F390" s="23"/>
    </row>
    <row r="391" spans="1:6" ht="12.75" customHeight="1" hidden="1">
      <c r="A391" s="11" t="s">
        <v>19</v>
      </c>
      <c r="B391" s="54"/>
      <c r="C391" s="74"/>
      <c r="D391" s="166"/>
      <c r="E391" s="111"/>
      <c r="F391" s="23"/>
    </row>
    <row r="392" spans="1:6" ht="12.75" customHeight="1" hidden="1">
      <c r="A392" s="12"/>
      <c r="B392" s="61"/>
      <c r="C392" s="72">
        <f>SUM(C393:C396)</f>
        <v>0</v>
      </c>
      <c r="D392" s="167"/>
      <c r="E392" s="109">
        <f>SUM(E393:E396)</f>
        <v>0</v>
      </c>
      <c r="F392" s="27"/>
    </row>
    <row r="393" spans="1:6" ht="12.75" customHeight="1" hidden="1">
      <c r="A393" s="11" t="s">
        <v>15</v>
      </c>
      <c r="B393" s="54"/>
      <c r="C393" s="74"/>
      <c r="D393" s="166" t="s">
        <v>20</v>
      </c>
      <c r="E393" s="111"/>
      <c r="F393" s="23" t="s">
        <v>20</v>
      </c>
    </row>
    <row r="394" spans="1:6" ht="12.75" customHeight="1" hidden="1">
      <c r="A394" s="11" t="s">
        <v>18</v>
      </c>
      <c r="B394" s="54"/>
      <c r="C394" s="74"/>
      <c r="D394" s="166"/>
      <c r="E394" s="111"/>
      <c r="F394" s="23"/>
    </row>
    <row r="395" spans="1:6" ht="12.75" customHeight="1" hidden="1">
      <c r="A395" s="11" t="s">
        <v>14</v>
      </c>
      <c r="B395" s="54"/>
      <c r="C395" s="74"/>
      <c r="D395" s="166"/>
      <c r="E395" s="111"/>
      <c r="F395" s="23"/>
    </row>
    <row r="396" spans="1:6" ht="12.75" customHeight="1" hidden="1">
      <c r="A396" s="11" t="s">
        <v>19</v>
      </c>
      <c r="B396" s="54"/>
      <c r="C396" s="74"/>
      <c r="D396" s="166"/>
      <c r="E396" s="111"/>
      <c r="F396" s="23"/>
    </row>
    <row r="397" spans="1:6" ht="12.75" customHeight="1" hidden="1">
      <c r="A397" s="12"/>
      <c r="B397" s="61"/>
      <c r="C397" s="72">
        <f>SUM(C398:C401)</f>
        <v>0</v>
      </c>
      <c r="D397" s="167"/>
      <c r="E397" s="109">
        <f>SUM(E398:E401)</f>
        <v>0</v>
      </c>
      <c r="F397" s="27"/>
    </row>
    <row r="398" spans="1:6" ht="12.75" customHeight="1" hidden="1">
      <c r="A398" s="11" t="s">
        <v>15</v>
      </c>
      <c r="B398" s="54"/>
      <c r="C398" s="74"/>
      <c r="D398" s="166"/>
      <c r="E398" s="111"/>
      <c r="F398" s="23"/>
    </row>
    <row r="399" spans="1:6" ht="12.75" customHeight="1" hidden="1">
      <c r="A399" s="11" t="s">
        <v>18</v>
      </c>
      <c r="B399" s="54"/>
      <c r="C399" s="74"/>
      <c r="D399" s="166"/>
      <c r="E399" s="111"/>
      <c r="F399" s="23"/>
    </row>
    <row r="400" spans="1:6" ht="12.75" customHeight="1" hidden="1">
      <c r="A400" s="11" t="s">
        <v>14</v>
      </c>
      <c r="B400" s="54"/>
      <c r="C400" s="74"/>
      <c r="D400" s="166"/>
      <c r="E400" s="111"/>
      <c r="F400" s="23"/>
    </row>
    <row r="401" spans="1:6" ht="12.75" customHeight="1" hidden="1">
      <c r="A401" s="11" t="s">
        <v>19</v>
      </c>
      <c r="B401" s="54"/>
      <c r="C401" s="74"/>
      <c r="D401" s="166"/>
      <c r="E401" s="111"/>
      <c r="F401" s="23"/>
    </row>
    <row r="402" spans="1:6" ht="12.75" customHeight="1" hidden="1">
      <c r="A402" s="12"/>
      <c r="B402" s="61"/>
      <c r="C402" s="72">
        <f>SUM(C403:C406)</f>
        <v>0</v>
      </c>
      <c r="D402" s="167"/>
      <c r="E402" s="109">
        <f>SUM(E403:E406)</f>
        <v>0</v>
      </c>
      <c r="F402" s="27"/>
    </row>
    <row r="403" spans="1:6" ht="12.75" customHeight="1" hidden="1">
      <c r="A403" s="11" t="s">
        <v>15</v>
      </c>
      <c r="B403" s="54"/>
      <c r="C403" s="74"/>
      <c r="D403" s="166" t="s">
        <v>20</v>
      </c>
      <c r="E403" s="111"/>
      <c r="F403" s="23" t="s">
        <v>20</v>
      </c>
    </row>
    <row r="404" spans="1:6" ht="12.75" customHeight="1" hidden="1">
      <c r="A404" s="11" t="s">
        <v>18</v>
      </c>
      <c r="B404" s="54"/>
      <c r="C404" s="74"/>
      <c r="D404" s="166"/>
      <c r="E404" s="111"/>
      <c r="F404" s="23"/>
    </row>
    <row r="405" spans="1:6" ht="12.75" customHeight="1" hidden="1">
      <c r="A405" s="11" t="s">
        <v>14</v>
      </c>
      <c r="B405" s="54"/>
      <c r="C405" s="74"/>
      <c r="D405" s="166"/>
      <c r="E405" s="111"/>
      <c r="F405" s="23"/>
    </row>
    <row r="406" spans="1:6" ht="12.75" customHeight="1" hidden="1">
      <c r="A406" s="11" t="s">
        <v>19</v>
      </c>
      <c r="B406" s="54"/>
      <c r="C406" s="74"/>
      <c r="D406" s="166"/>
      <c r="E406" s="111"/>
      <c r="F406" s="23"/>
    </row>
    <row r="407" spans="1:6" ht="25.5">
      <c r="A407" s="184" t="s">
        <v>254</v>
      </c>
      <c r="B407" s="55"/>
      <c r="C407" s="33">
        <v>139.53729</v>
      </c>
      <c r="D407" s="171"/>
      <c r="E407" s="112"/>
      <c r="F407" s="24"/>
    </row>
    <row r="408" spans="1:6" ht="12.75">
      <c r="A408" s="12" t="s">
        <v>145</v>
      </c>
      <c r="B408" s="149" t="s">
        <v>65</v>
      </c>
      <c r="C408" s="72">
        <f>SUM(C409:C411)</f>
        <v>68.30825</v>
      </c>
      <c r="D408" s="167">
        <v>17</v>
      </c>
      <c r="E408" s="109" t="s">
        <v>231</v>
      </c>
      <c r="F408" s="157" t="s">
        <v>226</v>
      </c>
    </row>
    <row r="409" spans="1:6" s="16" customFormat="1" ht="12.75" hidden="1">
      <c r="A409" s="11" t="s">
        <v>15</v>
      </c>
      <c r="B409" s="149" t="s">
        <v>65</v>
      </c>
      <c r="C409" s="83">
        <v>66.38358</v>
      </c>
      <c r="D409" s="173"/>
      <c r="E409" s="125">
        <v>66.38358</v>
      </c>
      <c r="F409" s="28"/>
    </row>
    <row r="410" spans="1:6" s="16" customFormat="1" ht="12.75" hidden="1">
      <c r="A410" s="11" t="s">
        <v>14</v>
      </c>
      <c r="B410" s="149" t="s">
        <v>112</v>
      </c>
      <c r="C410" s="84">
        <v>1.38602</v>
      </c>
      <c r="D410" s="173"/>
      <c r="E410" s="127">
        <v>1.38602</v>
      </c>
      <c r="F410" s="28"/>
    </row>
    <row r="411" spans="1:6" s="16" customFormat="1" ht="12.75" hidden="1">
      <c r="A411" s="11" t="s">
        <v>19</v>
      </c>
      <c r="B411" s="149" t="s">
        <v>171</v>
      </c>
      <c r="C411" s="84">
        <v>0.53865</v>
      </c>
      <c r="D411" s="173"/>
      <c r="E411" s="127">
        <v>0.53865</v>
      </c>
      <c r="F411" s="28"/>
    </row>
    <row r="412" spans="1:6" ht="12.75">
      <c r="A412" s="12" t="s">
        <v>146</v>
      </c>
      <c r="B412" s="149" t="s">
        <v>65</v>
      </c>
      <c r="C412" s="72">
        <f>SUM(C413:C415)</f>
        <v>71.22904000000001</v>
      </c>
      <c r="D412" s="167">
        <v>17</v>
      </c>
      <c r="E412" s="109" t="s">
        <v>231</v>
      </c>
      <c r="F412" s="157" t="s">
        <v>226</v>
      </c>
    </row>
    <row r="413" spans="1:6" s="16" customFormat="1" ht="12.75" hidden="1">
      <c r="A413" s="11" t="s">
        <v>15</v>
      </c>
      <c r="B413" s="62" t="s">
        <v>65</v>
      </c>
      <c r="C413" s="83">
        <v>69.2068</v>
      </c>
      <c r="D413" s="173"/>
      <c r="E413" s="125">
        <v>69.2068</v>
      </c>
      <c r="F413" s="28"/>
    </row>
    <row r="414" spans="1:6" s="16" customFormat="1" ht="12.75" hidden="1">
      <c r="A414" s="11" t="s">
        <v>14</v>
      </c>
      <c r="B414" s="62" t="s">
        <v>112</v>
      </c>
      <c r="C414" s="84">
        <v>1.48359</v>
      </c>
      <c r="D414" s="173"/>
      <c r="E414" s="127">
        <v>1.48359</v>
      </c>
      <c r="F414" s="28"/>
    </row>
    <row r="415" spans="1:6" s="16" customFormat="1" ht="12.75" hidden="1">
      <c r="A415" s="11" t="s">
        <v>19</v>
      </c>
      <c r="B415" s="62" t="s">
        <v>171</v>
      </c>
      <c r="C415" s="84">
        <v>0.53865</v>
      </c>
      <c r="D415" s="173"/>
      <c r="E415" s="127">
        <v>0.53865</v>
      </c>
      <c r="F415" s="28"/>
    </row>
    <row r="416" spans="1:6" ht="12.75" hidden="1">
      <c r="A416" s="12" t="s">
        <v>190</v>
      </c>
      <c r="B416" s="61"/>
      <c r="C416" s="72">
        <f>SUM(C417:C417)</f>
        <v>17.971</v>
      </c>
      <c r="D416" s="167"/>
      <c r="E416" s="109">
        <f>SUM(E417:E417)</f>
        <v>17.971</v>
      </c>
      <c r="F416" s="27"/>
    </row>
    <row r="417" spans="1:6" s="144" customFormat="1" ht="12.75" hidden="1">
      <c r="A417" s="134" t="s">
        <v>18</v>
      </c>
      <c r="B417" s="140" t="s">
        <v>169</v>
      </c>
      <c r="C417" s="141">
        <v>17.971</v>
      </c>
      <c r="D417" s="179"/>
      <c r="E417" s="143">
        <v>17.971</v>
      </c>
      <c r="F417" s="142"/>
    </row>
    <row r="418" spans="1:6" ht="12.75" hidden="1">
      <c r="A418" s="12" t="s">
        <v>191</v>
      </c>
      <c r="B418" s="61"/>
      <c r="C418" s="72">
        <f>SUM(C419:C419)</f>
        <v>10.855</v>
      </c>
      <c r="D418" s="167"/>
      <c r="E418" s="109">
        <f>SUM(E419:E419)</f>
        <v>10.855</v>
      </c>
      <c r="F418" s="27"/>
    </row>
    <row r="419" spans="1:6" s="144" customFormat="1" ht="12.75" hidden="1">
      <c r="A419" s="134" t="s">
        <v>18</v>
      </c>
      <c r="B419" s="140" t="s">
        <v>169</v>
      </c>
      <c r="C419" s="141">
        <v>10.855</v>
      </c>
      <c r="D419" s="179"/>
      <c r="E419" s="143">
        <v>10.855</v>
      </c>
      <c r="F419" s="142"/>
    </row>
    <row r="420" spans="1:6" ht="12.75" hidden="1">
      <c r="A420" s="12" t="s">
        <v>192</v>
      </c>
      <c r="B420" s="61"/>
      <c r="C420" s="72">
        <f>SUM(C421:C421)</f>
        <v>16.074</v>
      </c>
      <c r="D420" s="167"/>
      <c r="E420" s="109">
        <f>SUM(E421:E421)</f>
        <v>16.074</v>
      </c>
      <c r="F420" s="27"/>
    </row>
    <row r="421" spans="1:6" s="144" customFormat="1" ht="12.75" hidden="1">
      <c r="A421" s="134" t="s">
        <v>18</v>
      </c>
      <c r="B421" s="140" t="s">
        <v>169</v>
      </c>
      <c r="C421" s="141">
        <v>16.074</v>
      </c>
      <c r="D421" s="179"/>
      <c r="E421" s="143">
        <v>16.074</v>
      </c>
      <c r="F421" s="142"/>
    </row>
    <row r="422" spans="1:6" ht="48" hidden="1">
      <c r="A422" s="5" t="s">
        <v>41</v>
      </c>
      <c r="B422" s="53"/>
      <c r="C422" s="68">
        <f>SUM(C423,C524,C525)</f>
        <v>2167.24031</v>
      </c>
      <c r="D422" s="170"/>
      <c r="E422" s="104">
        <f>SUM(E423,E524,E525)</f>
        <v>0</v>
      </c>
      <c r="F422" s="22"/>
    </row>
    <row r="423" spans="1:6" ht="24" hidden="1">
      <c r="A423" s="40" t="s">
        <v>4</v>
      </c>
      <c r="B423" s="54"/>
      <c r="C423" s="50">
        <f>SUM(C424,C488)</f>
        <v>2027.8693700000001</v>
      </c>
      <c r="D423" s="166"/>
      <c r="E423" s="128"/>
      <c r="F423" s="23"/>
    </row>
    <row r="424" spans="1:6" ht="27" customHeight="1">
      <c r="A424" s="182" t="s">
        <v>255</v>
      </c>
      <c r="B424" s="65"/>
      <c r="C424" s="69">
        <f>SUM(C425,C428,C431,C434,C437,C440,C443,C446,C449,C452,C455,C458,C461,C464,C467,C470,C473,C476,C479,C482,C485)</f>
        <v>1442.77608</v>
      </c>
      <c r="D424" s="175"/>
      <c r="E424" s="105"/>
      <c r="F424" s="24"/>
    </row>
    <row r="425" spans="1:6" ht="12.75">
      <c r="A425" s="12" t="s">
        <v>26</v>
      </c>
      <c r="B425" s="189" t="s">
        <v>21</v>
      </c>
      <c r="C425" s="42">
        <f>SUM(C426:C427)</f>
        <v>91.53142</v>
      </c>
      <c r="D425" s="177">
        <v>17</v>
      </c>
      <c r="E425" s="106" t="s">
        <v>231</v>
      </c>
      <c r="F425" s="157" t="s">
        <v>226</v>
      </c>
    </row>
    <row r="426" spans="1:6" ht="12.75" hidden="1">
      <c r="A426" s="11" t="s">
        <v>15</v>
      </c>
      <c r="B426" s="189" t="s">
        <v>21</v>
      </c>
      <c r="C426" s="70">
        <v>90.05398</v>
      </c>
      <c r="D426" s="172" t="s">
        <v>16</v>
      </c>
      <c r="E426" s="107">
        <v>90.05398</v>
      </c>
      <c r="F426" s="31" t="s">
        <v>16</v>
      </c>
    </row>
    <row r="427" spans="1:6" ht="12.75" hidden="1">
      <c r="A427" s="11" t="s">
        <v>14</v>
      </c>
      <c r="B427" s="189" t="s">
        <v>61</v>
      </c>
      <c r="C427" s="70">
        <v>1.47744</v>
      </c>
      <c r="D427" s="172"/>
      <c r="E427" s="107">
        <v>1.47744</v>
      </c>
      <c r="F427" s="31"/>
    </row>
    <row r="428" spans="1:6" ht="24">
      <c r="A428" s="12" t="s">
        <v>28</v>
      </c>
      <c r="B428" s="189" t="s">
        <v>21</v>
      </c>
      <c r="C428" s="42">
        <f>SUM(C429:C430)</f>
        <v>19.583219999999997</v>
      </c>
      <c r="D428" s="177">
        <v>19</v>
      </c>
      <c r="E428" s="106" t="s">
        <v>223</v>
      </c>
      <c r="F428" s="157" t="s">
        <v>226</v>
      </c>
    </row>
    <row r="429" spans="1:6" ht="12.75" hidden="1">
      <c r="A429" s="11" t="s">
        <v>15</v>
      </c>
      <c r="B429" s="189" t="s">
        <v>21</v>
      </c>
      <c r="C429" s="70">
        <v>19.26712</v>
      </c>
      <c r="D429" s="172" t="s">
        <v>16</v>
      </c>
      <c r="E429" s="107">
        <v>19.26712</v>
      </c>
      <c r="F429" s="31" t="s">
        <v>16</v>
      </c>
    </row>
    <row r="430" spans="1:6" ht="12.75" hidden="1">
      <c r="A430" s="11" t="s">
        <v>14</v>
      </c>
      <c r="B430" s="189" t="s">
        <v>61</v>
      </c>
      <c r="C430" s="70">
        <v>0.3161</v>
      </c>
      <c r="D430" s="172"/>
      <c r="E430" s="107">
        <v>0.3161</v>
      </c>
      <c r="F430" s="31"/>
    </row>
    <row r="431" spans="1:6" ht="24">
      <c r="A431" s="12" t="s">
        <v>29</v>
      </c>
      <c r="B431" s="189" t="s">
        <v>21</v>
      </c>
      <c r="C431" s="42">
        <f>SUM(C432:C433)</f>
        <v>46.324490000000004</v>
      </c>
      <c r="D431" s="177">
        <v>22</v>
      </c>
      <c r="E431" s="106" t="s">
        <v>231</v>
      </c>
      <c r="F431" s="157" t="s">
        <v>226</v>
      </c>
    </row>
    <row r="432" spans="1:6" ht="12.75" hidden="1">
      <c r="A432" s="11" t="s">
        <v>15</v>
      </c>
      <c r="B432" s="189" t="s">
        <v>21</v>
      </c>
      <c r="C432" s="70">
        <v>45.57674</v>
      </c>
      <c r="D432" s="172" t="s">
        <v>16</v>
      </c>
      <c r="E432" s="107">
        <v>45.57674</v>
      </c>
      <c r="F432" s="31" t="s">
        <v>16</v>
      </c>
    </row>
    <row r="433" spans="1:6" ht="12.75" hidden="1">
      <c r="A433" s="11" t="s">
        <v>14</v>
      </c>
      <c r="B433" s="189" t="s">
        <v>61</v>
      </c>
      <c r="C433" s="70">
        <v>0.74775</v>
      </c>
      <c r="D433" s="172"/>
      <c r="E433" s="107">
        <v>0.74775</v>
      </c>
      <c r="F433" s="31"/>
    </row>
    <row r="434" spans="1:6" ht="24">
      <c r="A434" s="12" t="s">
        <v>48</v>
      </c>
      <c r="B434" s="189" t="s">
        <v>21</v>
      </c>
      <c r="C434" s="42">
        <f>SUM(C435:C436)</f>
        <v>43.9925</v>
      </c>
      <c r="D434" s="177">
        <v>15</v>
      </c>
      <c r="E434" s="106" t="s">
        <v>232</v>
      </c>
      <c r="F434" s="157" t="s">
        <v>226</v>
      </c>
    </row>
    <row r="435" spans="1:6" ht="12.75" hidden="1">
      <c r="A435" s="11" t="s">
        <v>15</v>
      </c>
      <c r="B435" s="189" t="s">
        <v>21</v>
      </c>
      <c r="C435" s="70">
        <v>43.2824</v>
      </c>
      <c r="D435" s="172" t="s">
        <v>16</v>
      </c>
      <c r="E435" s="107">
        <v>43.2824</v>
      </c>
      <c r="F435" s="31" t="s">
        <v>16</v>
      </c>
    </row>
    <row r="436" spans="1:6" ht="12.75" hidden="1">
      <c r="A436" s="11" t="s">
        <v>14</v>
      </c>
      <c r="B436" s="189" t="s">
        <v>61</v>
      </c>
      <c r="C436" s="70">
        <v>0.7101</v>
      </c>
      <c r="D436" s="172"/>
      <c r="E436" s="107">
        <v>0.7101</v>
      </c>
      <c r="F436" s="31"/>
    </row>
    <row r="437" spans="1:6" ht="12.75">
      <c r="A437" s="12" t="s">
        <v>69</v>
      </c>
      <c r="B437" s="189" t="s">
        <v>21</v>
      </c>
      <c r="C437" s="42">
        <f>SUM(C438:C439)</f>
        <v>129.22078</v>
      </c>
      <c r="D437" s="177">
        <v>17</v>
      </c>
      <c r="E437" s="106" t="s">
        <v>231</v>
      </c>
      <c r="F437" s="157" t="s">
        <v>226</v>
      </c>
    </row>
    <row r="438" spans="1:6" ht="12.75" hidden="1">
      <c r="A438" s="11" t="s">
        <v>15</v>
      </c>
      <c r="B438" s="189" t="s">
        <v>21</v>
      </c>
      <c r="C438" s="70">
        <v>128.88466</v>
      </c>
      <c r="D438" s="172" t="s">
        <v>16</v>
      </c>
      <c r="E438" s="107">
        <v>128.88466</v>
      </c>
      <c r="F438" s="31" t="s">
        <v>16</v>
      </c>
    </row>
    <row r="439" spans="1:6" ht="12.75" hidden="1">
      <c r="A439" s="11" t="s">
        <v>14</v>
      </c>
      <c r="B439" s="189" t="s">
        <v>61</v>
      </c>
      <c r="C439" s="70">
        <v>0.33612</v>
      </c>
      <c r="D439" s="172"/>
      <c r="E439" s="107">
        <v>0.33612</v>
      </c>
      <c r="F439" s="31"/>
    </row>
    <row r="440" spans="1:6" ht="12.75">
      <c r="A440" s="12" t="s">
        <v>70</v>
      </c>
      <c r="B440" s="189" t="s">
        <v>21</v>
      </c>
      <c r="C440" s="42">
        <f>SUM(C441:C442)</f>
        <v>22.60164</v>
      </c>
      <c r="D440" s="177">
        <v>18</v>
      </c>
      <c r="E440" s="106" t="s">
        <v>231</v>
      </c>
      <c r="F440" s="157" t="s">
        <v>226</v>
      </c>
    </row>
    <row r="441" spans="1:6" ht="12.75" hidden="1">
      <c r="A441" s="11" t="s">
        <v>15</v>
      </c>
      <c r="B441" s="189" t="s">
        <v>21</v>
      </c>
      <c r="C441" s="70">
        <v>20.48713</v>
      </c>
      <c r="D441" s="172" t="s">
        <v>16</v>
      </c>
      <c r="E441" s="107">
        <v>20.48713</v>
      </c>
      <c r="F441" s="31" t="s">
        <v>16</v>
      </c>
    </row>
    <row r="442" spans="1:6" ht="12.75" hidden="1">
      <c r="A442" s="11" t="s">
        <v>14</v>
      </c>
      <c r="B442" s="189" t="s">
        <v>61</v>
      </c>
      <c r="C442" s="70">
        <v>2.11451</v>
      </c>
      <c r="D442" s="172"/>
      <c r="E442" s="107">
        <v>2.11451</v>
      </c>
      <c r="F442" s="31"/>
    </row>
    <row r="443" spans="1:6" ht="24">
      <c r="A443" s="12" t="s">
        <v>120</v>
      </c>
      <c r="B443" s="189" t="s">
        <v>21</v>
      </c>
      <c r="C443" s="42">
        <f>SUM(C444:C445)</f>
        <v>126.4089</v>
      </c>
      <c r="D443" s="177">
        <v>24</v>
      </c>
      <c r="E443" s="106" t="s">
        <v>234</v>
      </c>
      <c r="F443" s="157" t="s">
        <v>226</v>
      </c>
    </row>
    <row r="444" spans="1:6" ht="19.5" customHeight="1" hidden="1">
      <c r="A444" s="11" t="s">
        <v>15</v>
      </c>
      <c r="B444" s="189" t="s">
        <v>21</v>
      </c>
      <c r="C444" s="70">
        <v>124.36848</v>
      </c>
      <c r="D444" s="172" t="s">
        <v>16</v>
      </c>
      <c r="E444" s="107">
        <v>124.36848</v>
      </c>
      <c r="F444" s="31" t="s">
        <v>16</v>
      </c>
    </row>
    <row r="445" spans="1:6" ht="12.75" hidden="1">
      <c r="A445" s="11" t="s">
        <v>14</v>
      </c>
      <c r="B445" s="189" t="s">
        <v>61</v>
      </c>
      <c r="C445" s="70">
        <v>2.04042</v>
      </c>
      <c r="D445" s="172"/>
      <c r="E445" s="107">
        <v>2.04042</v>
      </c>
      <c r="F445" s="31"/>
    </row>
    <row r="446" spans="1:6" ht="12.75">
      <c r="A446" s="12" t="s">
        <v>85</v>
      </c>
      <c r="B446" s="189" t="s">
        <v>21</v>
      </c>
      <c r="C446" s="42">
        <f>SUM(C447:C448)</f>
        <v>21.56315</v>
      </c>
      <c r="D446" s="177">
        <v>18</v>
      </c>
      <c r="E446" s="106" t="s">
        <v>231</v>
      </c>
      <c r="F446" s="157" t="s">
        <v>226</v>
      </c>
    </row>
    <row r="447" spans="1:6" ht="12.75" hidden="1">
      <c r="A447" s="11" t="s">
        <v>15</v>
      </c>
      <c r="B447" s="189" t="s">
        <v>21</v>
      </c>
      <c r="C447" s="70">
        <v>21.21509</v>
      </c>
      <c r="D447" s="172" t="s">
        <v>16</v>
      </c>
      <c r="E447" s="107">
        <v>21.21509</v>
      </c>
      <c r="F447" s="31" t="s">
        <v>16</v>
      </c>
    </row>
    <row r="448" spans="1:6" ht="12.75" hidden="1">
      <c r="A448" s="11" t="s">
        <v>14</v>
      </c>
      <c r="B448" s="189" t="s">
        <v>61</v>
      </c>
      <c r="C448" s="50">
        <v>0.34806</v>
      </c>
      <c r="D448" s="172"/>
      <c r="E448" s="128">
        <v>0.34806</v>
      </c>
      <c r="F448" s="31"/>
    </row>
    <row r="449" spans="1:6" ht="12.75">
      <c r="A449" s="12" t="s">
        <v>102</v>
      </c>
      <c r="B449" s="189" t="s">
        <v>21</v>
      </c>
      <c r="C449" s="42">
        <f>SUM(C450:C451)</f>
        <v>71.28289</v>
      </c>
      <c r="D449" s="177">
        <v>19</v>
      </c>
      <c r="E449" s="106" t="s">
        <v>223</v>
      </c>
      <c r="F449" s="157" t="s">
        <v>226</v>
      </c>
    </row>
    <row r="450" spans="1:6" ht="12.75" hidden="1">
      <c r="A450" s="11" t="s">
        <v>15</v>
      </c>
      <c r="B450" s="189" t="s">
        <v>21</v>
      </c>
      <c r="C450" s="70">
        <v>70.13228</v>
      </c>
      <c r="D450" s="172" t="s">
        <v>16</v>
      </c>
      <c r="E450" s="107">
        <v>70.13228</v>
      </c>
      <c r="F450" s="31" t="s">
        <v>16</v>
      </c>
    </row>
    <row r="451" spans="1:6" ht="12.75" hidden="1">
      <c r="A451" s="11" t="s">
        <v>14</v>
      </c>
      <c r="B451" s="189" t="s">
        <v>61</v>
      </c>
      <c r="C451" s="70">
        <v>1.15061</v>
      </c>
      <c r="D451" s="172"/>
      <c r="E451" s="107">
        <v>1.15061</v>
      </c>
      <c r="F451" s="31"/>
    </row>
    <row r="452" spans="1:6" ht="12.75">
      <c r="A452" s="12" t="s">
        <v>103</v>
      </c>
      <c r="B452" s="189" t="s">
        <v>21</v>
      </c>
      <c r="C452" s="42">
        <f>SUM(C453:C454)</f>
        <v>29.0598</v>
      </c>
      <c r="D452" s="177">
        <v>16</v>
      </c>
      <c r="E452" s="106" t="s">
        <v>230</v>
      </c>
      <c r="F452" s="157" t="s">
        <v>226</v>
      </c>
    </row>
    <row r="453" spans="1:6" ht="12.75" hidden="1">
      <c r="A453" s="11" t="s">
        <v>15</v>
      </c>
      <c r="B453" s="189" t="s">
        <v>21</v>
      </c>
      <c r="C453" s="70">
        <v>28.59073</v>
      </c>
      <c r="D453" s="172" t="s">
        <v>16</v>
      </c>
      <c r="E453" s="107">
        <v>28.59073</v>
      </c>
      <c r="F453" s="31" t="s">
        <v>16</v>
      </c>
    </row>
    <row r="454" spans="1:6" ht="12.75" hidden="1">
      <c r="A454" s="11" t="s">
        <v>14</v>
      </c>
      <c r="B454" s="189"/>
      <c r="C454" s="70">
        <v>0.46907</v>
      </c>
      <c r="D454" s="172"/>
      <c r="E454" s="107">
        <v>0.46907</v>
      </c>
      <c r="F454" s="31"/>
    </row>
    <row r="455" spans="1:6" ht="12.75">
      <c r="A455" s="12" t="s">
        <v>157</v>
      </c>
      <c r="B455" s="189" t="s">
        <v>21</v>
      </c>
      <c r="C455" s="42">
        <f>SUM(C456:C457)</f>
        <v>40.213029999999996</v>
      </c>
      <c r="D455" s="177">
        <v>22</v>
      </c>
      <c r="E455" s="106" t="s">
        <v>231</v>
      </c>
      <c r="F455" s="157" t="s">
        <v>226</v>
      </c>
    </row>
    <row r="456" spans="1:6" ht="12.75" hidden="1">
      <c r="A456" s="11" t="s">
        <v>15</v>
      </c>
      <c r="B456" s="189" t="s">
        <v>21</v>
      </c>
      <c r="C456" s="70">
        <v>39.56393</v>
      </c>
      <c r="D456" s="172" t="s">
        <v>16</v>
      </c>
      <c r="E456" s="107">
        <v>39.56393</v>
      </c>
      <c r="F456" s="31" t="s">
        <v>16</v>
      </c>
    </row>
    <row r="457" spans="1:6" ht="12.75" hidden="1">
      <c r="A457" s="11" t="s">
        <v>14</v>
      </c>
      <c r="B457" s="189" t="s">
        <v>61</v>
      </c>
      <c r="C457" s="70">
        <v>0.6491</v>
      </c>
      <c r="D457" s="172"/>
      <c r="E457" s="107">
        <v>0.6491</v>
      </c>
      <c r="F457" s="31"/>
    </row>
    <row r="458" spans="1:6" ht="12.75">
      <c r="A458" s="12" t="s">
        <v>172</v>
      </c>
      <c r="B458" s="189" t="s">
        <v>21</v>
      </c>
      <c r="C458" s="42">
        <f>SUM(C459:C460)</f>
        <v>120.15588</v>
      </c>
      <c r="D458" s="177">
        <v>17</v>
      </c>
      <c r="E458" s="106" t="s">
        <v>231</v>
      </c>
      <c r="F458" s="157" t="s">
        <v>226</v>
      </c>
    </row>
    <row r="459" spans="1:6" ht="12.75" hidden="1">
      <c r="A459" s="11" t="s">
        <v>15</v>
      </c>
      <c r="B459" s="189" t="s">
        <v>21</v>
      </c>
      <c r="C459" s="70">
        <v>118.2164</v>
      </c>
      <c r="D459" s="172" t="s">
        <v>16</v>
      </c>
      <c r="E459" s="107">
        <v>118.2164</v>
      </c>
      <c r="F459" s="31" t="s">
        <v>16</v>
      </c>
    </row>
    <row r="460" spans="1:6" ht="12.75" hidden="1">
      <c r="A460" s="11" t="s">
        <v>14</v>
      </c>
      <c r="B460" s="189" t="s">
        <v>61</v>
      </c>
      <c r="C460" s="70">
        <v>1.93948</v>
      </c>
      <c r="D460" s="172"/>
      <c r="E460" s="107">
        <v>1.93948</v>
      </c>
      <c r="F460" s="31"/>
    </row>
    <row r="461" spans="1:6" ht="12.75">
      <c r="A461" s="12" t="s">
        <v>173</v>
      </c>
      <c r="B461" s="189" t="s">
        <v>21</v>
      </c>
      <c r="C461" s="42">
        <f>SUM(C462:C463)</f>
        <v>88.37515</v>
      </c>
      <c r="D461" s="177">
        <v>17</v>
      </c>
      <c r="E461" s="106" t="s">
        <v>231</v>
      </c>
      <c r="F461" s="157" t="s">
        <v>226</v>
      </c>
    </row>
    <row r="462" spans="1:6" ht="12.75" hidden="1">
      <c r="A462" s="11" t="s">
        <v>15</v>
      </c>
      <c r="B462" s="189" t="s">
        <v>21</v>
      </c>
      <c r="C462" s="70">
        <v>86.94866</v>
      </c>
      <c r="D462" s="172" t="s">
        <v>16</v>
      </c>
      <c r="E462" s="107">
        <v>86.94866</v>
      </c>
      <c r="F462" s="31" t="s">
        <v>16</v>
      </c>
    </row>
    <row r="463" spans="1:6" ht="12.75" hidden="1">
      <c r="A463" s="11" t="s">
        <v>14</v>
      </c>
      <c r="B463" s="189" t="s">
        <v>61</v>
      </c>
      <c r="C463" s="70">
        <v>1.42649</v>
      </c>
      <c r="D463" s="172"/>
      <c r="E463" s="107">
        <v>1.42649</v>
      </c>
      <c r="F463" s="31"/>
    </row>
    <row r="464" spans="1:6" ht="12.75">
      <c r="A464" s="12" t="s">
        <v>174</v>
      </c>
      <c r="B464" s="189" t="s">
        <v>21</v>
      </c>
      <c r="C464" s="42">
        <f>SUM(C465:C466)</f>
        <v>86.62509</v>
      </c>
      <c r="D464" s="177">
        <v>22</v>
      </c>
      <c r="E464" s="106" t="s">
        <v>231</v>
      </c>
      <c r="F464" s="157" t="s">
        <v>226</v>
      </c>
    </row>
    <row r="465" spans="1:6" ht="12.75" hidden="1">
      <c r="A465" s="11" t="s">
        <v>15</v>
      </c>
      <c r="B465" s="189" t="s">
        <v>21</v>
      </c>
      <c r="C465" s="70">
        <v>85.22684</v>
      </c>
      <c r="D465" s="172" t="s">
        <v>16</v>
      </c>
      <c r="E465" s="107">
        <v>85.22684</v>
      </c>
      <c r="F465" s="31" t="s">
        <v>16</v>
      </c>
    </row>
    <row r="466" spans="1:6" ht="12.75" hidden="1">
      <c r="A466" s="11" t="s">
        <v>14</v>
      </c>
      <c r="B466" s="189" t="s">
        <v>61</v>
      </c>
      <c r="C466" s="70">
        <v>1.39825</v>
      </c>
      <c r="D466" s="172"/>
      <c r="E466" s="107">
        <v>1.39825</v>
      </c>
      <c r="F466" s="31"/>
    </row>
    <row r="467" spans="1:6" ht="12.75">
      <c r="A467" s="12" t="s">
        <v>175</v>
      </c>
      <c r="B467" s="189" t="s">
        <v>21</v>
      </c>
      <c r="C467" s="42">
        <f>SUM(C468:C469)</f>
        <v>66.61972999999999</v>
      </c>
      <c r="D467" s="177">
        <v>19</v>
      </c>
      <c r="E467" s="106" t="s">
        <v>223</v>
      </c>
      <c r="F467" s="157" t="s">
        <v>226</v>
      </c>
    </row>
    <row r="468" spans="1:6" ht="12.75" hidden="1">
      <c r="A468" s="11" t="s">
        <v>15</v>
      </c>
      <c r="B468" s="189" t="s">
        <v>21</v>
      </c>
      <c r="C468" s="70">
        <v>65.5444</v>
      </c>
      <c r="D468" s="172" t="s">
        <v>16</v>
      </c>
      <c r="E468" s="107">
        <v>65.5444</v>
      </c>
      <c r="F468" s="31" t="s">
        <v>16</v>
      </c>
    </row>
    <row r="469" spans="1:6" ht="12.75" hidden="1">
      <c r="A469" s="11" t="s">
        <v>14</v>
      </c>
      <c r="B469" s="189" t="s">
        <v>61</v>
      </c>
      <c r="C469" s="70">
        <v>1.07533</v>
      </c>
      <c r="D469" s="172"/>
      <c r="E469" s="107">
        <v>1.07533</v>
      </c>
      <c r="F469" s="31"/>
    </row>
    <row r="470" spans="1:6" ht="12.75">
      <c r="A470" s="12" t="s">
        <v>176</v>
      </c>
      <c r="B470" s="189" t="s">
        <v>21</v>
      </c>
      <c r="C470" s="42">
        <f>SUM(C471:C472)</f>
        <v>58.21093</v>
      </c>
      <c r="D470" s="177">
        <v>22</v>
      </c>
      <c r="E470" s="106" t="s">
        <v>231</v>
      </c>
      <c r="F470" s="157" t="s">
        <v>226</v>
      </c>
    </row>
    <row r="471" spans="1:6" ht="12.75" hidden="1">
      <c r="A471" s="11" t="s">
        <v>15</v>
      </c>
      <c r="B471" s="52" t="s">
        <v>21</v>
      </c>
      <c r="C471" s="70">
        <v>57.27133</v>
      </c>
      <c r="D471" s="172" t="s">
        <v>16</v>
      </c>
      <c r="E471" s="107">
        <v>57.27133</v>
      </c>
      <c r="F471" s="31" t="s">
        <v>16</v>
      </c>
    </row>
    <row r="472" spans="1:6" ht="12.75" hidden="1">
      <c r="A472" s="11" t="s">
        <v>14</v>
      </c>
      <c r="B472" s="52" t="s">
        <v>61</v>
      </c>
      <c r="C472" s="70">
        <v>0.9396</v>
      </c>
      <c r="D472" s="172"/>
      <c r="E472" s="107">
        <v>0.9396</v>
      </c>
      <c r="F472" s="31"/>
    </row>
    <row r="473" spans="1:6" ht="12.75">
      <c r="A473" s="12" t="s">
        <v>177</v>
      </c>
      <c r="B473" s="189" t="s">
        <v>21</v>
      </c>
      <c r="C473" s="42">
        <f>SUM(C474:C475)</f>
        <v>51.28201</v>
      </c>
      <c r="D473" s="177">
        <v>22</v>
      </c>
      <c r="E473" s="106" t="s">
        <v>231</v>
      </c>
      <c r="F473" s="157" t="s">
        <v>226</v>
      </c>
    </row>
    <row r="474" spans="1:6" ht="12.75" hidden="1">
      <c r="A474" s="11" t="s">
        <v>15</v>
      </c>
      <c r="B474" s="189" t="s">
        <v>21</v>
      </c>
      <c r="C474" s="70">
        <v>50.45425</v>
      </c>
      <c r="D474" s="172" t="s">
        <v>16</v>
      </c>
      <c r="E474" s="107">
        <v>50.45425</v>
      </c>
      <c r="F474" s="31" t="s">
        <v>16</v>
      </c>
    </row>
    <row r="475" spans="1:6" ht="12.75" hidden="1">
      <c r="A475" s="11" t="s">
        <v>14</v>
      </c>
      <c r="B475" s="189" t="s">
        <v>61</v>
      </c>
      <c r="C475" s="70">
        <v>0.82776</v>
      </c>
      <c r="D475" s="172"/>
      <c r="E475" s="107">
        <v>0.82776</v>
      </c>
      <c r="F475" s="31"/>
    </row>
    <row r="476" spans="1:6" ht="12.75">
      <c r="A476" s="12" t="s">
        <v>178</v>
      </c>
      <c r="B476" s="189" t="s">
        <v>21</v>
      </c>
      <c r="C476" s="42">
        <f>SUM(C477:C478)</f>
        <v>44.52419</v>
      </c>
      <c r="D476" s="177">
        <v>16</v>
      </c>
      <c r="E476" s="106" t="s">
        <v>230</v>
      </c>
      <c r="F476" s="157" t="s">
        <v>226</v>
      </c>
    </row>
    <row r="477" spans="1:6" ht="12.75" hidden="1">
      <c r="A477" s="11" t="s">
        <v>15</v>
      </c>
      <c r="B477" s="189" t="s">
        <v>21</v>
      </c>
      <c r="C477" s="70">
        <v>43.80551</v>
      </c>
      <c r="D477" s="172" t="s">
        <v>16</v>
      </c>
      <c r="E477" s="107">
        <v>43.80551</v>
      </c>
      <c r="F477" s="31" t="s">
        <v>16</v>
      </c>
    </row>
    <row r="478" spans="1:6" ht="12.75" hidden="1">
      <c r="A478" s="11" t="s">
        <v>14</v>
      </c>
      <c r="B478" s="189" t="s">
        <v>61</v>
      </c>
      <c r="C478" s="70">
        <v>0.71868</v>
      </c>
      <c r="D478" s="172"/>
      <c r="E478" s="107">
        <v>0.71868</v>
      </c>
      <c r="F478" s="31"/>
    </row>
    <row r="479" spans="1:6" ht="12.75">
      <c r="A479" s="12" t="s">
        <v>188</v>
      </c>
      <c r="B479" s="189" t="s">
        <v>21</v>
      </c>
      <c r="C479" s="42">
        <f>SUM(C480:C481)</f>
        <v>93.81455</v>
      </c>
      <c r="D479" s="177">
        <v>18</v>
      </c>
      <c r="E479" s="106" t="s">
        <v>231</v>
      </c>
      <c r="F479" s="157" t="s">
        <v>226</v>
      </c>
    </row>
    <row r="480" spans="1:6" ht="12.75" hidden="1">
      <c r="A480" s="11" t="s">
        <v>15</v>
      </c>
      <c r="B480" s="189" t="s">
        <v>21</v>
      </c>
      <c r="C480" s="70">
        <v>92.30026</v>
      </c>
      <c r="D480" s="172" t="s">
        <v>16</v>
      </c>
      <c r="E480" s="107">
        <v>92.30026</v>
      </c>
      <c r="F480" s="31" t="s">
        <v>16</v>
      </c>
    </row>
    <row r="481" spans="1:6" ht="12.75" hidden="1">
      <c r="A481" s="11" t="s">
        <v>14</v>
      </c>
      <c r="B481" s="189" t="s">
        <v>61</v>
      </c>
      <c r="C481" s="70">
        <v>1.51429</v>
      </c>
      <c r="D481" s="172"/>
      <c r="E481" s="107">
        <v>1.51429</v>
      </c>
      <c r="F481" s="31"/>
    </row>
    <row r="482" spans="1:6" ht="24">
      <c r="A482" s="12" t="s">
        <v>189</v>
      </c>
      <c r="B482" s="189" t="s">
        <v>21</v>
      </c>
      <c r="C482" s="42">
        <f>SUM(C483:C484)</f>
        <v>98.9388</v>
      </c>
      <c r="D482" s="177">
        <v>17</v>
      </c>
      <c r="E482" s="106" t="s">
        <v>231</v>
      </c>
      <c r="F482" s="157" t="s">
        <v>226</v>
      </c>
    </row>
    <row r="483" spans="1:6" ht="12.75" hidden="1">
      <c r="A483" s="11" t="s">
        <v>15</v>
      </c>
      <c r="B483" s="189" t="s">
        <v>21</v>
      </c>
      <c r="C483" s="70">
        <v>97.34179</v>
      </c>
      <c r="D483" s="172" t="s">
        <v>16</v>
      </c>
      <c r="E483" s="107">
        <v>97.34179</v>
      </c>
      <c r="F483" s="31" t="s">
        <v>16</v>
      </c>
    </row>
    <row r="484" spans="1:6" ht="12.75" hidden="1">
      <c r="A484" s="11" t="s">
        <v>14</v>
      </c>
      <c r="B484" s="189" t="s">
        <v>61</v>
      </c>
      <c r="C484" s="70">
        <v>1.59701</v>
      </c>
      <c r="D484" s="172"/>
      <c r="E484" s="107">
        <v>1.59701</v>
      </c>
      <c r="F484" s="31"/>
    </row>
    <row r="485" spans="1:6" ht="12.75">
      <c r="A485" s="12" t="s">
        <v>197</v>
      </c>
      <c r="B485" s="189" t="s">
        <v>21</v>
      </c>
      <c r="C485" s="42">
        <f>SUM(C486:C487)</f>
        <v>92.44793</v>
      </c>
      <c r="D485" s="177">
        <v>16</v>
      </c>
      <c r="E485" s="106" t="s">
        <v>230</v>
      </c>
      <c r="F485" s="157" t="s">
        <v>226</v>
      </c>
    </row>
    <row r="486" spans="1:6" ht="12.75" hidden="1">
      <c r="A486" s="11" t="s">
        <v>15</v>
      </c>
      <c r="B486" s="52" t="s">
        <v>21</v>
      </c>
      <c r="C486" s="70">
        <v>91.0084</v>
      </c>
      <c r="D486" s="172" t="s">
        <v>16</v>
      </c>
      <c r="E486" s="107">
        <v>91.0084</v>
      </c>
      <c r="F486" s="31" t="s">
        <v>16</v>
      </c>
    </row>
    <row r="487" spans="1:6" ht="12.75" hidden="1">
      <c r="A487" s="11" t="s">
        <v>14</v>
      </c>
      <c r="B487" s="52" t="s">
        <v>61</v>
      </c>
      <c r="C487" s="70">
        <v>1.43953</v>
      </c>
      <c r="D487" s="172"/>
      <c r="E487" s="107">
        <v>1.43953</v>
      </c>
      <c r="F487" s="31"/>
    </row>
    <row r="488" spans="1:6" ht="27" customHeight="1">
      <c r="A488" s="182" t="s">
        <v>256</v>
      </c>
      <c r="B488" s="65"/>
      <c r="C488" s="69">
        <v>585.09329</v>
      </c>
      <c r="D488" s="175"/>
      <c r="E488" s="129"/>
      <c r="F488" s="129"/>
    </row>
    <row r="489" spans="1:6" ht="27" customHeight="1">
      <c r="A489" s="12" t="s">
        <v>27</v>
      </c>
      <c r="B489" s="189" t="s">
        <v>147</v>
      </c>
      <c r="C489" s="42">
        <f>SUM(C490:C492)</f>
        <v>313.4676</v>
      </c>
      <c r="D489" s="177">
        <v>16</v>
      </c>
      <c r="E489" s="106" t="s">
        <v>230</v>
      </c>
      <c r="F489" s="157" t="s">
        <v>226</v>
      </c>
    </row>
    <row r="490" spans="1:6" ht="24" customHeight="1" hidden="1">
      <c r="A490" s="11" t="s">
        <v>15</v>
      </c>
      <c r="B490" s="189" t="s">
        <v>147</v>
      </c>
      <c r="C490" s="70">
        <v>306.58876</v>
      </c>
      <c r="D490" s="172" t="s">
        <v>16</v>
      </c>
      <c r="E490" s="107">
        <v>306.58876</v>
      </c>
      <c r="F490" s="31" t="s">
        <v>16</v>
      </c>
    </row>
    <row r="491" spans="1:6" ht="24" customHeight="1" hidden="1">
      <c r="A491" s="11" t="s">
        <v>19</v>
      </c>
      <c r="B491" s="189" t="s">
        <v>147</v>
      </c>
      <c r="C491" s="74">
        <v>1.2312</v>
      </c>
      <c r="D491" s="166"/>
      <c r="E491" s="111">
        <v>1.2312</v>
      </c>
      <c r="F491" s="23"/>
    </row>
    <row r="492" spans="1:6" ht="12.75" customHeight="1" hidden="1">
      <c r="A492" s="11" t="s">
        <v>14</v>
      </c>
      <c r="B492" s="189" t="s">
        <v>61</v>
      </c>
      <c r="C492" s="70">
        <v>5.64764</v>
      </c>
      <c r="D492" s="172"/>
      <c r="E492" s="107">
        <v>5.64764</v>
      </c>
      <c r="F492" s="31"/>
    </row>
    <row r="493" spans="1:6" ht="36" hidden="1">
      <c r="A493" s="12" t="s">
        <v>92</v>
      </c>
      <c r="B493" s="190"/>
      <c r="C493" s="42">
        <f>SUM(C494:C497)</f>
        <v>74.38424</v>
      </c>
      <c r="D493" s="177"/>
      <c r="E493" s="106">
        <f>SUM(E494:E497)</f>
        <v>74.38424</v>
      </c>
      <c r="F493" s="30"/>
    </row>
    <row r="494" spans="1:6" ht="24" hidden="1">
      <c r="A494" s="11" t="s">
        <v>15</v>
      </c>
      <c r="B494" s="189" t="s">
        <v>147</v>
      </c>
      <c r="C494" s="1"/>
      <c r="D494" s="172" t="s">
        <v>16</v>
      </c>
      <c r="E494" s="130"/>
      <c r="F494" s="31" t="s">
        <v>16</v>
      </c>
    </row>
    <row r="495" spans="1:6" s="139" customFormat="1" ht="12.75" hidden="1">
      <c r="A495" s="134" t="s">
        <v>114</v>
      </c>
      <c r="B495" s="191" t="s">
        <v>148</v>
      </c>
      <c r="C495" s="145">
        <v>74.38424</v>
      </c>
      <c r="D495" s="180"/>
      <c r="E495" s="147">
        <v>74.38424</v>
      </c>
      <c r="F495" s="146"/>
    </row>
    <row r="496" spans="1:6" ht="12.75" hidden="1">
      <c r="A496" s="11" t="s">
        <v>14</v>
      </c>
      <c r="B496" s="189"/>
      <c r="C496" s="70"/>
      <c r="D496" s="172"/>
      <c r="E496" s="107"/>
      <c r="F496" s="31"/>
    </row>
    <row r="497" spans="1:6" ht="12.75" hidden="1">
      <c r="A497" s="34" t="s">
        <v>19</v>
      </c>
      <c r="B497" s="189" t="s">
        <v>148</v>
      </c>
      <c r="C497" s="70"/>
      <c r="D497" s="172"/>
      <c r="E497" s="107"/>
      <c r="F497" s="31"/>
    </row>
    <row r="498" spans="1:6" ht="24">
      <c r="A498" s="12" t="s">
        <v>93</v>
      </c>
      <c r="B498" s="189" t="s">
        <v>147</v>
      </c>
      <c r="C498" s="42">
        <f>SUM(C499:C502)</f>
        <v>271.62568999999996</v>
      </c>
      <c r="D498" s="177">
        <v>15</v>
      </c>
      <c r="E498" s="106" t="s">
        <v>229</v>
      </c>
      <c r="F498" s="157" t="s">
        <v>226</v>
      </c>
    </row>
    <row r="499" spans="1:6" ht="24" hidden="1">
      <c r="A499" s="11" t="s">
        <v>15</v>
      </c>
      <c r="B499" s="52" t="s">
        <v>147</v>
      </c>
      <c r="C499" s="1">
        <v>244.65096</v>
      </c>
      <c r="D499" s="172" t="s">
        <v>16</v>
      </c>
      <c r="E499" s="130">
        <v>244.65096</v>
      </c>
      <c r="F499" s="31" t="s">
        <v>16</v>
      </c>
    </row>
    <row r="500" spans="1:6" ht="12.75" hidden="1">
      <c r="A500" s="11" t="s">
        <v>114</v>
      </c>
      <c r="B500" s="52" t="s">
        <v>148</v>
      </c>
      <c r="C500" s="70">
        <v>21.15815</v>
      </c>
      <c r="D500" s="172"/>
      <c r="E500" s="107">
        <v>21.15815</v>
      </c>
      <c r="F500" s="31"/>
    </row>
    <row r="501" spans="1:6" ht="12.75" hidden="1">
      <c r="A501" s="11" t="s">
        <v>14</v>
      </c>
      <c r="B501" s="52" t="s">
        <v>61</v>
      </c>
      <c r="C501" s="70">
        <v>4.580579999999999</v>
      </c>
      <c r="D501" s="172"/>
      <c r="E501" s="107">
        <v>4.580579999999999</v>
      </c>
      <c r="F501" s="31"/>
    </row>
    <row r="502" spans="1:6" ht="12.75" hidden="1">
      <c r="A502" s="11" t="s">
        <v>19</v>
      </c>
      <c r="B502" s="52" t="s">
        <v>148</v>
      </c>
      <c r="C502" s="70">
        <v>1.236</v>
      </c>
      <c r="D502" s="172"/>
      <c r="E502" s="107">
        <v>1.236</v>
      </c>
      <c r="F502" s="31"/>
    </row>
    <row r="503" spans="1:6" ht="12.75" customHeight="1" hidden="1">
      <c r="A503" s="12"/>
      <c r="B503" s="56"/>
      <c r="C503" s="42">
        <f>SUM(C504:C505)</f>
        <v>0</v>
      </c>
      <c r="D503" s="177"/>
      <c r="E503" s="106">
        <f>SUM(E504:E505)</f>
        <v>0</v>
      </c>
      <c r="F503" s="30"/>
    </row>
    <row r="504" spans="1:6" ht="12.75" customHeight="1" hidden="1">
      <c r="A504" s="11" t="s">
        <v>15</v>
      </c>
      <c r="B504" s="52"/>
      <c r="C504" s="70"/>
      <c r="D504" s="172" t="s">
        <v>16</v>
      </c>
      <c r="E504" s="107"/>
      <c r="F504" s="31" t="s">
        <v>16</v>
      </c>
    </row>
    <row r="505" spans="1:6" ht="12.75" customHeight="1" hidden="1">
      <c r="A505" s="11" t="s">
        <v>14</v>
      </c>
      <c r="B505" s="52"/>
      <c r="C505" s="70"/>
      <c r="D505" s="172"/>
      <c r="E505" s="107"/>
      <c r="F505" s="31"/>
    </row>
    <row r="506" spans="1:6" ht="12.75" customHeight="1" hidden="1">
      <c r="A506" s="12"/>
      <c r="B506" s="56"/>
      <c r="C506" s="42">
        <f>SUM(C507:C508)</f>
        <v>0</v>
      </c>
      <c r="D506" s="177"/>
      <c r="E506" s="106">
        <f>SUM(E507:E508)</f>
        <v>0</v>
      </c>
      <c r="F506" s="30"/>
    </row>
    <row r="507" spans="1:6" ht="12.75" customHeight="1" hidden="1">
      <c r="A507" s="11" t="s">
        <v>15</v>
      </c>
      <c r="B507" s="52"/>
      <c r="C507" s="86"/>
      <c r="D507" s="181" t="s">
        <v>16</v>
      </c>
      <c r="E507" s="131"/>
      <c r="F507" s="32" t="s">
        <v>16</v>
      </c>
    </row>
    <row r="508" spans="1:6" ht="12.75" customHeight="1" hidden="1">
      <c r="A508" s="11" t="s">
        <v>14</v>
      </c>
      <c r="B508" s="52"/>
      <c r="C508" s="86"/>
      <c r="D508" s="181"/>
      <c r="E508" s="131"/>
      <c r="F508" s="32"/>
    </row>
    <row r="509" spans="1:6" ht="12.75" customHeight="1" hidden="1">
      <c r="A509" s="12"/>
      <c r="B509" s="56"/>
      <c r="C509" s="42">
        <f>SUM(C510:C511)</f>
        <v>0</v>
      </c>
      <c r="D509" s="177"/>
      <c r="E509" s="106">
        <f>SUM(E510:E511)</f>
        <v>0</v>
      </c>
      <c r="F509" s="30"/>
    </row>
    <row r="510" spans="1:6" ht="12.75" customHeight="1" hidden="1">
      <c r="A510" s="11" t="s">
        <v>15</v>
      </c>
      <c r="B510" s="52"/>
      <c r="C510" s="86"/>
      <c r="D510" s="181" t="s">
        <v>16</v>
      </c>
      <c r="E510" s="131"/>
      <c r="F510" s="32" t="s">
        <v>16</v>
      </c>
    </row>
    <row r="511" spans="1:6" ht="12.75" customHeight="1" hidden="1">
      <c r="A511" s="11" t="s">
        <v>14</v>
      </c>
      <c r="B511" s="52"/>
      <c r="C511" s="86"/>
      <c r="D511" s="181"/>
      <c r="E511" s="131"/>
      <c r="F511" s="32"/>
    </row>
    <row r="512" spans="1:6" ht="12.75" customHeight="1" hidden="1">
      <c r="A512" s="12"/>
      <c r="B512" s="56"/>
      <c r="C512" s="42">
        <f>SUM(C513:C514)</f>
        <v>0</v>
      </c>
      <c r="D512" s="177"/>
      <c r="E512" s="106">
        <f>SUM(E513:E514)</f>
        <v>0</v>
      </c>
      <c r="F512" s="30"/>
    </row>
    <row r="513" spans="1:6" ht="12.75" customHeight="1" hidden="1">
      <c r="A513" s="11" t="s">
        <v>15</v>
      </c>
      <c r="B513" s="52"/>
      <c r="C513" s="86"/>
      <c r="D513" s="181" t="s">
        <v>16</v>
      </c>
      <c r="E513" s="131"/>
      <c r="F513" s="32" t="s">
        <v>16</v>
      </c>
    </row>
    <row r="514" spans="1:6" ht="12.75" customHeight="1" hidden="1">
      <c r="A514" s="11" t="s">
        <v>14</v>
      </c>
      <c r="B514" s="52"/>
      <c r="C514" s="86"/>
      <c r="D514" s="181"/>
      <c r="E514" s="131"/>
      <c r="F514" s="32"/>
    </row>
    <row r="515" spans="1:6" ht="12.75" customHeight="1" hidden="1">
      <c r="A515" s="12"/>
      <c r="B515" s="56"/>
      <c r="C515" s="42">
        <f>SUM(C516:C517)</f>
        <v>0</v>
      </c>
      <c r="D515" s="177"/>
      <c r="E515" s="106">
        <f>SUM(E516:E517)</f>
        <v>0</v>
      </c>
      <c r="F515" s="30"/>
    </row>
    <row r="516" spans="1:6" ht="12.75" customHeight="1" hidden="1">
      <c r="A516" s="11" t="s">
        <v>15</v>
      </c>
      <c r="B516" s="52"/>
      <c r="C516" s="86"/>
      <c r="D516" s="181" t="s">
        <v>16</v>
      </c>
      <c r="E516" s="131"/>
      <c r="F516" s="32" t="s">
        <v>16</v>
      </c>
    </row>
    <row r="517" spans="1:6" ht="12.75" customHeight="1" hidden="1">
      <c r="A517" s="11" t="s">
        <v>14</v>
      </c>
      <c r="B517" s="52"/>
      <c r="C517" s="86"/>
      <c r="D517" s="181"/>
      <c r="E517" s="131"/>
      <c r="F517" s="32"/>
    </row>
    <row r="518" spans="1:6" ht="12.75" customHeight="1" hidden="1">
      <c r="A518" s="12"/>
      <c r="B518" s="56"/>
      <c r="C518" s="42">
        <f>SUM(C519:C520)</f>
        <v>0</v>
      </c>
      <c r="D518" s="177"/>
      <c r="E518" s="106">
        <f>SUM(E519:E520)</f>
        <v>0</v>
      </c>
      <c r="F518" s="30"/>
    </row>
    <row r="519" spans="1:6" ht="12.75" customHeight="1" hidden="1">
      <c r="A519" s="11" t="s">
        <v>15</v>
      </c>
      <c r="B519" s="52"/>
      <c r="C519" s="86"/>
      <c r="D519" s="181" t="s">
        <v>16</v>
      </c>
      <c r="E519" s="131"/>
      <c r="F519" s="32" t="s">
        <v>16</v>
      </c>
    </row>
    <row r="520" spans="1:6" ht="12.75" customHeight="1" hidden="1">
      <c r="A520" s="11" t="s">
        <v>14</v>
      </c>
      <c r="B520" s="52"/>
      <c r="C520" s="86"/>
      <c r="D520" s="181"/>
      <c r="E520" s="131"/>
      <c r="F520" s="32"/>
    </row>
    <row r="521" spans="1:6" ht="12.75" customHeight="1" hidden="1">
      <c r="A521" s="12"/>
      <c r="B521" s="56"/>
      <c r="C521" s="42">
        <f>SUM(C522:C523)</f>
        <v>0</v>
      </c>
      <c r="D521" s="177"/>
      <c r="E521" s="106">
        <f>SUM(E522:E523)</f>
        <v>0</v>
      </c>
      <c r="F521" s="30"/>
    </row>
    <row r="522" spans="1:6" ht="12.75" customHeight="1" hidden="1">
      <c r="A522" s="11" t="s">
        <v>15</v>
      </c>
      <c r="B522" s="52"/>
      <c r="C522" s="86"/>
      <c r="D522" s="181" t="s">
        <v>16</v>
      </c>
      <c r="E522" s="131"/>
      <c r="F522" s="32" t="s">
        <v>16</v>
      </c>
    </row>
    <row r="523" spans="1:6" ht="12.75" customHeight="1" hidden="1">
      <c r="A523" s="11" t="s">
        <v>14</v>
      </c>
      <c r="B523" s="52"/>
      <c r="C523" s="86"/>
      <c r="D523" s="181"/>
      <c r="E523" s="131"/>
      <c r="F523" s="32"/>
    </row>
    <row r="524" spans="1:6" ht="36" hidden="1">
      <c r="A524" s="13" t="s">
        <v>42</v>
      </c>
      <c r="B524" s="66" t="s">
        <v>13</v>
      </c>
      <c r="C524" s="41">
        <v>77.64244000000001</v>
      </c>
      <c r="D524" s="171"/>
      <c r="E524" s="129"/>
      <c r="F524" s="24"/>
    </row>
    <row r="525" spans="1:6" ht="12.75" hidden="1">
      <c r="A525" s="13" t="s">
        <v>2</v>
      </c>
      <c r="B525" s="55" t="s">
        <v>144</v>
      </c>
      <c r="C525" s="41">
        <v>61.728500000000004</v>
      </c>
      <c r="D525" s="171"/>
      <c r="E525" s="129"/>
      <c r="F525" s="24"/>
    </row>
    <row r="526" spans="1:6" ht="36" hidden="1">
      <c r="A526" s="8" t="s">
        <v>43</v>
      </c>
      <c r="B526" s="53"/>
      <c r="C526" s="68">
        <f>SUM(C527,C579)</f>
        <v>13657.68765</v>
      </c>
      <c r="D526" s="170"/>
      <c r="E526" s="104">
        <f>SUM(E527,E579)</f>
        <v>0</v>
      </c>
      <c r="F526" s="22"/>
    </row>
    <row r="527" spans="1:6" ht="12.75">
      <c r="A527" s="184" t="s">
        <v>257</v>
      </c>
      <c r="B527" s="55"/>
      <c r="C527" s="75">
        <f>SUM(C528,C531,C534,C537,C540,C543,C546,C549,C552,C555,C558,C561)</f>
        <v>1758.7196299999998</v>
      </c>
      <c r="D527" s="171"/>
      <c r="E527" s="112"/>
      <c r="F527" s="24"/>
    </row>
    <row r="528" spans="1:6" ht="24">
      <c r="A528" s="12" t="s">
        <v>86</v>
      </c>
      <c r="B528" s="149" t="s">
        <v>87</v>
      </c>
      <c r="C528" s="72">
        <f>SUM(C529:C530)</f>
        <v>199.53695000000002</v>
      </c>
      <c r="D528" s="167">
        <v>18</v>
      </c>
      <c r="E528" s="109" t="s">
        <v>231</v>
      </c>
      <c r="F528" s="157" t="s">
        <v>226</v>
      </c>
    </row>
    <row r="529" spans="1:6" ht="12.75" hidden="1">
      <c r="A529" s="11" t="s">
        <v>15</v>
      </c>
      <c r="B529" s="149" t="s">
        <v>87</v>
      </c>
      <c r="C529" s="74">
        <v>195.46333</v>
      </c>
      <c r="D529" s="166" t="s">
        <v>20</v>
      </c>
      <c r="E529" s="111">
        <v>195.46333</v>
      </c>
      <c r="F529" s="23" t="s">
        <v>20</v>
      </c>
    </row>
    <row r="530" spans="1:6" ht="12.75" hidden="1">
      <c r="A530" s="11" t="s">
        <v>14</v>
      </c>
      <c r="B530" s="149" t="s">
        <v>61</v>
      </c>
      <c r="C530" s="74">
        <v>4.07362</v>
      </c>
      <c r="D530" s="166"/>
      <c r="E530" s="111">
        <v>4.07362</v>
      </c>
      <c r="F530" s="23"/>
    </row>
    <row r="531" spans="1:6" ht="24">
      <c r="A531" s="12" t="s">
        <v>88</v>
      </c>
      <c r="B531" s="149" t="s">
        <v>87</v>
      </c>
      <c r="C531" s="72">
        <f>SUM(C532:C533)</f>
        <v>199.6026</v>
      </c>
      <c r="D531" s="167">
        <v>18</v>
      </c>
      <c r="E531" s="109" t="s">
        <v>231</v>
      </c>
      <c r="F531" s="157" t="s">
        <v>226</v>
      </c>
    </row>
    <row r="532" spans="1:6" ht="12.75" hidden="1">
      <c r="A532" s="11" t="s">
        <v>15</v>
      </c>
      <c r="B532" s="149" t="s">
        <v>87</v>
      </c>
      <c r="C532" s="74">
        <v>195.52721</v>
      </c>
      <c r="D532" s="166" t="s">
        <v>20</v>
      </c>
      <c r="E532" s="111">
        <v>195.52721</v>
      </c>
      <c r="F532" s="23" t="s">
        <v>20</v>
      </c>
    </row>
    <row r="533" spans="1:6" ht="12.75" hidden="1">
      <c r="A533" s="11" t="s">
        <v>14</v>
      </c>
      <c r="B533" s="149" t="s">
        <v>61</v>
      </c>
      <c r="C533" s="74">
        <v>4.07539</v>
      </c>
      <c r="D533" s="166"/>
      <c r="E533" s="111">
        <v>4.07539</v>
      </c>
      <c r="F533" s="23"/>
    </row>
    <row r="534" spans="1:6" ht="12.75">
      <c r="A534" s="12" t="s">
        <v>101</v>
      </c>
      <c r="B534" s="149" t="s">
        <v>87</v>
      </c>
      <c r="C534" s="72">
        <f>SUM(C535:C536)</f>
        <v>199.92917</v>
      </c>
      <c r="D534" s="167">
        <v>16</v>
      </c>
      <c r="E534" s="109" t="s">
        <v>230</v>
      </c>
      <c r="F534" s="157" t="s">
        <v>226</v>
      </c>
    </row>
    <row r="535" spans="1:6" ht="12.75" hidden="1">
      <c r="A535" s="11" t="s">
        <v>15</v>
      </c>
      <c r="B535" s="149" t="s">
        <v>87</v>
      </c>
      <c r="C535" s="74">
        <v>195.84494</v>
      </c>
      <c r="D535" s="166" t="s">
        <v>20</v>
      </c>
      <c r="E535" s="111">
        <v>195.84494</v>
      </c>
      <c r="F535" s="23" t="s">
        <v>20</v>
      </c>
    </row>
    <row r="536" spans="1:6" ht="12.75" hidden="1">
      <c r="A536" s="11" t="s">
        <v>14</v>
      </c>
      <c r="B536" s="149" t="s">
        <v>61</v>
      </c>
      <c r="C536" s="74">
        <v>4.08423</v>
      </c>
      <c r="D536" s="166"/>
      <c r="E536" s="111">
        <v>4.08423</v>
      </c>
      <c r="F536" s="23"/>
    </row>
    <row r="537" spans="1:6" ht="24">
      <c r="A537" s="12" t="s">
        <v>122</v>
      </c>
      <c r="B537" s="149" t="s">
        <v>87</v>
      </c>
      <c r="C537" s="72">
        <f>SUM(C538:C539)</f>
        <v>199.60344999999998</v>
      </c>
      <c r="D537" s="167">
        <v>20</v>
      </c>
      <c r="E537" s="109" t="s">
        <v>231</v>
      </c>
      <c r="F537" s="157" t="s">
        <v>226</v>
      </c>
    </row>
    <row r="538" spans="1:6" ht="12.75" hidden="1">
      <c r="A538" s="11" t="s">
        <v>15</v>
      </c>
      <c r="B538" s="149" t="s">
        <v>87</v>
      </c>
      <c r="C538" s="74">
        <v>195.51832</v>
      </c>
      <c r="D538" s="166" t="s">
        <v>20</v>
      </c>
      <c r="E538" s="111">
        <v>195.51832</v>
      </c>
      <c r="F538" s="23" t="s">
        <v>20</v>
      </c>
    </row>
    <row r="539" spans="1:6" ht="12.75" hidden="1">
      <c r="A539" s="11" t="s">
        <v>14</v>
      </c>
      <c r="B539" s="149" t="s">
        <v>61</v>
      </c>
      <c r="C539" s="74">
        <v>4.08513</v>
      </c>
      <c r="D539" s="166"/>
      <c r="E539" s="111">
        <v>4.08513</v>
      </c>
      <c r="F539" s="23"/>
    </row>
    <row r="540" spans="1:6" ht="24">
      <c r="A540" s="12" t="s">
        <v>121</v>
      </c>
      <c r="B540" s="149" t="s">
        <v>87</v>
      </c>
      <c r="C540" s="72">
        <f>SUM(C541:C542)</f>
        <v>199.90785</v>
      </c>
      <c r="D540" s="167">
        <v>22</v>
      </c>
      <c r="E540" s="109" t="s">
        <v>231</v>
      </c>
      <c r="F540" s="157" t="s">
        <v>226</v>
      </c>
    </row>
    <row r="541" spans="1:6" ht="12.75" hidden="1">
      <c r="A541" s="11" t="s">
        <v>15</v>
      </c>
      <c r="B541" s="149" t="s">
        <v>87</v>
      </c>
      <c r="C541" s="74">
        <v>195.81999</v>
      </c>
      <c r="D541" s="166" t="s">
        <v>20</v>
      </c>
      <c r="E541" s="111">
        <v>195.81999</v>
      </c>
      <c r="F541" s="23" t="s">
        <v>20</v>
      </c>
    </row>
    <row r="542" spans="1:6" ht="12.75" hidden="1">
      <c r="A542" s="11" t="s">
        <v>14</v>
      </c>
      <c r="B542" s="149" t="s">
        <v>61</v>
      </c>
      <c r="C542" s="74">
        <v>4.08786</v>
      </c>
      <c r="D542" s="166"/>
      <c r="E542" s="111">
        <v>4.08786</v>
      </c>
      <c r="F542" s="23"/>
    </row>
    <row r="543" spans="1:6" ht="12.75">
      <c r="A543" s="12" t="s">
        <v>187</v>
      </c>
      <c r="B543" s="149" t="s">
        <v>87</v>
      </c>
      <c r="C543" s="72">
        <f>SUM(C544:C545)</f>
        <v>59.94163</v>
      </c>
      <c r="D543" s="167">
        <v>17</v>
      </c>
      <c r="E543" s="109" t="s">
        <v>231</v>
      </c>
      <c r="F543" s="157" t="s">
        <v>226</v>
      </c>
    </row>
    <row r="544" spans="1:6" ht="12.75" hidden="1">
      <c r="A544" s="11" t="s">
        <v>15</v>
      </c>
      <c r="B544" s="149" t="s">
        <v>87</v>
      </c>
      <c r="C544" s="74">
        <v>58.71349</v>
      </c>
      <c r="D544" s="166" t="s">
        <v>20</v>
      </c>
      <c r="E544" s="111">
        <v>58.71349</v>
      </c>
      <c r="F544" s="23" t="s">
        <v>20</v>
      </c>
    </row>
    <row r="545" spans="1:6" ht="12.75" hidden="1">
      <c r="A545" s="11" t="s">
        <v>14</v>
      </c>
      <c r="B545" s="149" t="s">
        <v>61</v>
      </c>
      <c r="C545" s="74">
        <v>1.22814</v>
      </c>
      <c r="D545" s="166"/>
      <c r="E545" s="111">
        <v>1.22814</v>
      </c>
      <c r="F545" s="23"/>
    </row>
    <row r="546" spans="1:6" ht="12.75">
      <c r="A546" s="12" t="s">
        <v>198</v>
      </c>
      <c r="B546" s="149" t="s">
        <v>87</v>
      </c>
      <c r="C546" s="72">
        <f>SUM(C547:C548)</f>
        <v>198.55164</v>
      </c>
      <c r="D546" s="167">
        <v>16</v>
      </c>
      <c r="E546" s="109" t="s">
        <v>230</v>
      </c>
      <c r="F546" s="157" t="s">
        <v>226</v>
      </c>
    </row>
    <row r="547" spans="1:6" ht="12.75" hidden="1">
      <c r="A547" s="11" t="s">
        <v>15</v>
      </c>
      <c r="B547" s="149" t="s">
        <v>87</v>
      </c>
      <c r="C547" s="74">
        <v>194.49217</v>
      </c>
      <c r="D547" s="166" t="s">
        <v>20</v>
      </c>
      <c r="E547" s="111">
        <v>194.49217</v>
      </c>
      <c r="F547" s="23" t="s">
        <v>20</v>
      </c>
    </row>
    <row r="548" spans="1:6" ht="12.75" hidden="1">
      <c r="A548" s="11" t="s">
        <v>14</v>
      </c>
      <c r="B548" s="149" t="s">
        <v>61</v>
      </c>
      <c r="C548" s="74">
        <v>4.05947</v>
      </c>
      <c r="D548" s="166"/>
      <c r="E548" s="111">
        <v>4.05947</v>
      </c>
      <c r="F548" s="23"/>
    </row>
    <row r="549" spans="1:6" ht="12.75">
      <c r="A549" s="12" t="s">
        <v>205</v>
      </c>
      <c r="B549" s="149" t="s">
        <v>87</v>
      </c>
      <c r="C549" s="72">
        <f>SUM(C550:C551)</f>
        <v>8.96137</v>
      </c>
      <c r="D549" s="167">
        <v>20</v>
      </c>
      <c r="E549" s="109" t="s">
        <v>231</v>
      </c>
      <c r="F549" s="157" t="s">
        <v>226</v>
      </c>
    </row>
    <row r="550" spans="1:6" ht="12.75" hidden="1">
      <c r="A550" s="11" t="s">
        <v>15</v>
      </c>
      <c r="B550" s="149" t="s">
        <v>87</v>
      </c>
      <c r="C550" s="74">
        <v>8.77806</v>
      </c>
      <c r="D550" s="166" t="s">
        <v>20</v>
      </c>
      <c r="E550" s="111">
        <v>8.77806</v>
      </c>
      <c r="F550" s="23" t="s">
        <v>20</v>
      </c>
    </row>
    <row r="551" spans="1:6" ht="12.75" hidden="1">
      <c r="A551" s="11" t="s">
        <v>14</v>
      </c>
      <c r="B551" s="149" t="s">
        <v>61</v>
      </c>
      <c r="C551" s="74">
        <v>0.18331</v>
      </c>
      <c r="D551" s="166"/>
      <c r="E551" s="111">
        <v>0.18331</v>
      </c>
      <c r="F551" s="23"/>
    </row>
    <row r="552" spans="1:6" ht="12.75">
      <c r="A552" s="12" t="s">
        <v>208</v>
      </c>
      <c r="B552" s="149" t="s">
        <v>87</v>
      </c>
      <c r="C552" s="72">
        <f>SUM(C553:C554)</f>
        <v>199.58209000000002</v>
      </c>
      <c r="D552" s="167">
        <v>22</v>
      </c>
      <c r="E552" s="109" t="s">
        <v>231</v>
      </c>
      <c r="F552" s="157" t="s">
        <v>226</v>
      </c>
    </row>
    <row r="553" spans="1:6" ht="12.75" hidden="1">
      <c r="A553" s="11" t="s">
        <v>15</v>
      </c>
      <c r="B553" s="149" t="s">
        <v>87</v>
      </c>
      <c r="C553" s="74">
        <v>195.50156</v>
      </c>
      <c r="D553" s="166" t="s">
        <v>20</v>
      </c>
      <c r="E553" s="111">
        <v>195.50156</v>
      </c>
      <c r="F553" s="23" t="s">
        <v>20</v>
      </c>
    </row>
    <row r="554" spans="1:6" ht="12.75" hidden="1">
      <c r="A554" s="11" t="s">
        <v>14</v>
      </c>
      <c r="B554" s="149" t="s">
        <v>61</v>
      </c>
      <c r="C554" s="74">
        <v>4.08053</v>
      </c>
      <c r="D554" s="166"/>
      <c r="E554" s="111">
        <v>4.08053</v>
      </c>
      <c r="F554" s="23"/>
    </row>
    <row r="555" spans="1:6" ht="12.75">
      <c r="A555" s="12" t="s">
        <v>209</v>
      </c>
      <c r="B555" s="149" t="s">
        <v>87</v>
      </c>
      <c r="C555" s="72">
        <f>SUM(C556:C557)</f>
        <v>197.79519</v>
      </c>
      <c r="D555" s="167">
        <v>17</v>
      </c>
      <c r="E555" s="109" t="s">
        <v>231</v>
      </c>
      <c r="F555" s="157" t="s">
        <v>226</v>
      </c>
    </row>
    <row r="556" spans="1:6" ht="12.75" hidden="1">
      <c r="A556" s="11" t="s">
        <v>15</v>
      </c>
      <c r="B556" s="149" t="s">
        <v>87</v>
      </c>
      <c r="C556" s="74">
        <v>193.75167</v>
      </c>
      <c r="D556" s="166" t="s">
        <v>20</v>
      </c>
      <c r="E556" s="111">
        <v>193.75167</v>
      </c>
      <c r="F556" s="23" t="s">
        <v>20</v>
      </c>
    </row>
    <row r="557" spans="1:6" ht="12.75" hidden="1">
      <c r="A557" s="11" t="s">
        <v>14</v>
      </c>
      <c r="B557" s="149" t="s">
        <v>112</v>
      </c>
      <c r="C557" s="74">
        <v>4.04352</v>
      </c>
      <c r="D557" s="166"/>
      <c r="E557" s="111">
        <v>4.04352</v>
      </c>
      <c r="F557" s="23"/>
    </row>
    <row r="558" spans="1:6" ht="12.75">
      <c r="A558" s="12" t="s">
        <v>212</v>
      </c>
      <c r="B558" s="149" t="s">
        <v>67</v>
      </c>
      <c r="C558" s="72">
        <f>SUM(C559:C560)</f>
        <v>66.11</v>
      </c>
      <c r="D558" s="167">
        <v>19</v>
      </c>
      <c r="E558" s="109" t="s">
        <v>223</v>
      </c>
      <c r="F558" s="157" t="s">
        <v>226</v>
      </c>
    </row>
    <row r="559" spans="1:6" ht="12.75" hidden="1">
      <c r="A559" s="11" t="s">
        <v>15</v>
      </c>
      <c r="B559" s="149" t="s">
        <v>67</v>
      </c>
      <c r="C559" s="74">
        <v>64.75852</v>
      </c>
      <c r="D559" s="166" t="s">
        <v>20</v>
      </c>
      <c r="E559" s="111">
        <v>64.75852</v>
      </c>
      <c r="F559" s="23" t="s">
        <v>20</v>
      </c>
    </row>
    <row r="560" spans="1:6" ht="12.75" hidden="1">
      <c r="A560" s="11" t="s">
        <v>14</v>
      </c>
      <c r="B560" s="149" t="s">
        <v>112</v>
      </c>
      <c r="C560" s="74">
        <v>1.35148</v>
      </c>
      <c r="D560" s="166"/>
      <c r="E560" s="111">
        <v>1.35148</v>
      </c>
      <c r="F560" s="23"/>
    </row>
    <row r="561" spans="1:6" ht="12.75">
      <c r="A561" s="12" t="s">
        <v>213</v>
      </c>
      <c r="B561" s="149" t="s">
        <v>67</v>
      </c>
      <c r="C561" s="72">
        <f>SUM(C562:C563)</f>
        <v>29.197689999999998</v>
      </c>
      <c r="D561" s="167">
        <v>16</v>
      </c>
      <c r="E561" s="109" t="s">
        <v>230</v>
      </c>
      <c r="F561" s="157" t="s">
        <v>226</v>
      </c>
    </row>
    <row r="562" spans="1:6" ht="12.75" hidden="1">
      <c r="A562" s="11" t="s">
        <v>15</v>
      </c>
      <c r="B562" s="54" t="s">
        <v>67</v>
      </c>
      <c r="C562" s="74">
        <v>28.61685</v>
      </c>
      <c r="D562" s="166" t="s">
        <v>20</v>
      </c>
      <c r="E562" s="111"/>
      <c r="F562" s="23" t="s">
        <v>20</v>
      </c>
    </row>
    <row r="563" spans="1:6" ht="12.75" hidden="1">
      <c r="A563" s="11" t="s">
        <v>14</v>
      </c>
      <c r="B563" s="54" t="s">
        <v>112</v>
      </c>
      <c r="C563" s="74">
        <v>0.58084</v>
      </c>
      <c r="D563" s="166"/>
      <c r="E563" s="111"/>
      <c r="F563" s="23"/>
    </row>
    <row r="564" spans="1:6" ht="12.75" customHeight="1" hidden="1">
      <c r="A564" s="12"/>
      <c r="B564" s="61"/>
      <c r="C564" s="72">
        <f>SUM(C565:C566)</f>
        <v>0</v>
      </c>
      <c r="D564" s="167"/>
      <c r="E564" s="109"/>
      <c r="F564" s="27"/>
    </row>
    <row r="565" spans="1:6" ht="12.75" customHeight="1" hidden="1">
      <c r="A565" s="11" t="s">
        <v>15</v>
      </c>
      <c r="B565" s="54"/>
      <c r="C565" s="74"/>
      <c r="D565" s="166" t="s">
        <v>20</v>
      </c>
      <c r="E565" s="111"/>
      <c r="F565" s="23" t="s">
        <v>20</v>
      </c>
    </row>
    <row r="566" spans="1:6" ht="12.75" customHeight="1" hidden="1">
      <c r="A566" s="11" t="s">
        <v>14</v>
      </c>
      <c r="B566" s="54"/>
      <c r="C566" s="74"/>
      <c r="D566" s="166"/>
      <c r="E566" s="111"/>
      <c r="F566" s="23"/>
    </row>
    <row r="567" spans="1:6" ht="12.75" customHeight="1" hidden="1">
      <c r="A567" s="12"/>
      <c r="B567" s="61"/>
      <c r="C567" s="72">
        <f>SUM(C568:C569)</f>
        <v>0</v>
      </c>
      <c r="D567" s="167"/>
      <c r="E567" s="109"/>
      <c r="F567" s="27"/>
    </row>
    <row r="568" spans="1:6" ht="12.75" customHeight="1" hidden="1">
      <c r="A568" s="11" t="s">
        <v>15</v>
      </c>
      <c r="B568" s="54"/>
      <c r="C568" s="74"/>
      <c r="D568" s="166" t="s">
        <v>20</v>
      </c>
      <c r="E568" s="111"/>
      <c r="F568" s="23" t="s">
        <v>20</v>
      </c>
    </row>
    <row r="569" spans="1:6" ht="12.75" customHeight="1" hidden="1">
      <c r="A569" s="11" t="s">
        <v>14</v>
      </c>
      <c r="B569" s="54"/>
      <c r="C569" s="74"/>
      <c r="D569" s="166"/>
      <c r="E569" s="111"/>
      <c r="F569" s="23"/>
    </row>
    <row r="570" spans="1:6" ht="12.75" customHeight="1" hidden="1">
      <c r="A570" s="12"/>
      <c r="B570" s="61"/>
      <c r="C570" s="72">
        <f>SUM(C571:C572)</f>
        <v>0</v>
      </c>
      <c r="D570" s="167"/>
      <c r="E570" s="109"/>
      <c r="F570" s="27"/>
    </row>
    <row r="571" spans="1:6" ht="12.75" customHeight="1" hidden="1">
      <c r="A571" s="11" t="s">
        <v>15</v>
      </c>
      <c r="B571" s="54"/>
      <c r="C571" s="74"/>
      <c r="D571" s="166" t="s">
        <v>20</v>
      </c>
      <c r="E571" s="111"/>
      <c r="F571" s="23" t="s">
        <v>20</v>
      </c>
    </row>
    <row r="572" spans="1:6" ht="12.75" customHeight="1" hidden="1">
      <c r="A572" s="11" t="s">
        <v>14</v>
      </c>
      <c r="B572" s="54"/>
      <c r="C572" s="74"/>
      <c r="D572" s="166"/>
      <c r="E572" s="111"/>
      <c r="F572" s="23"/>
    </row>
    <row r="573" spans="1:6" ht="12.75" customHeight="1" hidden="1">
      <c r="A573" s="12"/>
      <c r="B573" s="61"/>
      <c r="C573" s="72">
        <f>SUM(C574:C575)</f>
        <v>0</v>
      </c>
      <c r="D573" s="167"/>
      <c r="E573" s="109"/>
      <c r="F573" s="27"/>
    </row>
    <row r="574" spans="1:6" ht="12.75" customHeight="1" hidden="1">
      <c r="A574" s="11" t="s">
        <v>15</v>
      </c>
      <c r="B574" s="54"/>
      <c r="C574" s="74"/>
      <c r="D574" s="166" t="s">
        <v>24</v>
      </c>
      <c r="E574" s="111"/>
      <c r="F574" s="23" t="s">
        <v>24</v>
      </c>
    </row>
    <row r="575" spans="1:6" ht="12.75" customHeight="1" hidden="1">
      <c r="A575" s="11" t="s">
        <v>14</v>
      </c>
      <c r="B575" s="54"/>
      <c r="C575" s="74"/>
      <c r="D575" s="166"/>
      <c r="E575" s="111"/>
      <c r="F575" s="23"/>
    </row>
    <row r="576" spans="1:6" ht="12.75" customHeight="1" hidden="1">
      <c r="A576" s="12"/>
      <c r="B576" s="61"/>
      <c r="C576" s="72">
        <f>SUM(C577:C578)</f>
        <v>0</v>
      </c>
      <c r="D576" s="167"/>
      <c r="E576" s="109"/>
      <c r="F576" s="27"/>
    </row>
    <row r="577" spans="1:6" ht="12.75" customHeight="1" hidden="1">
      <c r="A577" s="11" t="s">
        <v>15</v>
      </c>
      <c r="B577" s="54"/>
      <c r="C577" s="74"/>
      <c r="D577" s="166" t="s">
        <v>24</v>
      </c>
      <c r="E577" s="111"/>
      <c r="F577" s="23" t="s">
        <v>24</v>
      </c>
    </row>
    <row r="578" spans="1:6" ht="12.75" customHeight="1" hidden="1">
      <c r="A578" s="11" t="s">
        <v>14</v>
      </c>
      <c r="B578" s="54"/>
      <c r="C578" s="74"/>
      <c r="D578" s="166"/>
      <c r="E578" s="111"/>
      <c r="F578" s="23"/>
    </row>
    <row r="579" spans="1:6" ht="12.75">
      <c r="A579" s="184" t="s">
        <v>258</v>
      </c>
      <c r="B579" s="55"/>
      <c r="C579" s="75">
        <v>11898.96802</v>
      </c>
      <c r="D579" s="171"/>
      <c r="E579" s="112"/>
      <c r="F579" s="112"/>
    </row>
    <row r="580" spans="1:6" ht="12.75">
      <c r="A580" s="12" t="s">
        <v>62</v>
      </c>
      <c r="B580" s="149" t="s">
        <v>63</v>
      </c>
      <c r="C580" s="72">
        <f>SUM(C581:C584)</f>
        <v>572.7787500000001</v>
      </c>
      <c r="D580" s="167">
        <v>17</v>
      </c>
      <c r="E580" s="109" t="s">
        <v>231</v>
      </c>
      <c r="F580" s="157" t="s">
        <v>226</v>
      </c>
    </row>
    <row r="581" spans="1:6" ht="12.75" hidden="1">
      <c r="A581" s="11" t="s">
        <v>15</v>
      </c>
      <c r="B581" s="149" t="s">
        <v>63</v>
      </c>
      <c r="C581" s="87">
        <v>561.99</v>
      </c>
      <c r="D581" s="166" t="s">
        <v>20</v>
      </c>
      <c r="E581" s="132">
        <v>561.99</v>
      </c>
      <c r="F581" s="23" t="s">
        <v>20</v>
      </c>
    </row>
    <row r="582" spans="1:6" ht="12.75" hidden="1">
      <c r="A582" s="11" t="s">
        <v>18</v>
      </c>
      <c r="B582" s="149"/>
      <c r="C582" s="74"/>
      <c r="D582" s="166"/>
      <c r="E582" s="111"/>
      <c r="F582" s="23"/>
    </row>
    <row r="583" spans="1:6" ht="12.75" hidden="1">
      <c r="A583" s="11" t="s">
        <v>14</v>
      </c>
      <c r="B583" s="149" t="s">
        <v>61</v>
      </c>
      <c r="C583" s="88">
        <v>10.78875</v>
      </c>
      <c r="D583" s="166"/>
      <c r="E583" s="133">
        <v>10.78875</v>
      </c>
      <c r="F583" s="23"/>
    </row>
    <row r="584" spans="1:6" ht="12.75" hidden="1">
      <c r="A584" s="11" t="s">
        <v>19</v>
      </c>
      <c r="B584" s="149"/>
      <c r="C584" s="74"/>
      <c r="D584" s="166"/>
      <c r="E584" s="111"/>
      <c r="F584" s="23"/>
    </row>
    <row r="585" spans="1:6" ht="24">
      <c r="A585" s="12" t="s">
        <v>259</v>
      </c>
      <c r="B585" s="149" t="s">
        <v>63</v>
      </c>
      <c r="C585" s="72">
        <f>SUM(C586:C589)</f>
        <v>1139.30336</v>
      </c>
      <c r="D585" s="167">
        <v>19</v>
      </c>
      <c r="E585" s="109" t="s">
        <v>223</v>
      </c>
      <c r="F585" s="157" t="s">
        <v>226</v>
      </c>
    </row>
    <row r="586" spans="1:6" ht="12.75" hidden="1">
      <c r="A586" s="11" t="s">
        <v>15</v>
      </c>
      <c r="B586" s="149" t="s">
        <v>63</v>
      </c>
      <c r="C586" s="87">
        <v>1104.372</v>
      </c>
      <c r="D586" s="166" t="s">
        <v>20</v>
      </c>
      <c r="E586" s="132">
        <v>1104.372</v>
      </c>
      <c r="F586" s="23" t="s">
        <v>20</v>
      </c>
    </row>
    <row r="587" spans="1:6" ht="12.75" hidden="1">
      <c r="A587" s="11" t="s">
        <v>18</v>
      </c>
      <c r="B587" s="149" t="s">
        <v>50</v>
      </c>
      <c r="C587" s="74">
        <v>9.77808</v>
      </c>
      <c r="D587" s="166"/>
      <c r="E587" s="111">
        <v>9.77808</v>
      </c>
      <c r="F587" s="23"/>
    </row>
    <row r="588" spans="1:6" ht="12.75" hidden="1">
      <c r="A588" s="11" t="s">
        <v>14</v>
      </c>
      <c r="B588" s="149" t="s">
        <v>61</v>
      </c>
      <c r="C588" s="88">
        <v>21.16275</v>
      </c>
      <c r="D588" s="166"/>
      <c r="E588" s="133">
        <v>21.16275</v>
      </c>
      <c r="F588" s="23"/>
    </row>
    <row r="589" spans="1:6" ht="12.75" hidden="1">
      <c r="A589" s="11" t="s">
        <v>19</v>
      </c>
      <c r="B589" s="149" t="s">
        <v>50</v>
      </c>
      <c r="C589" s="74">
        <v>3.99053</v>
      </c>
      <c r="D589" s="166"/>
      <c r="E589" s="111">
        <v>3.99053</v>
      </c>
      <c r="F589" s="23"/>
    </row>
    <row r="590" spans="1:6" ht="24">
      <c r="A590" s="12" t="s">
        <v>96</v>
      </c>
      <c r="B590" s="149" t="s">
        <v>67</v>
      </c>
      <c r="C590" s="72">
        <f>SUM(C591:C594)</f>
        <v>296.98922000000005</v>
      </c>
      <c r="D590" s="167">
        <v>16</v>
      </c>
      <c r="E590" s="109" t="s">
        <v>230</v>
      </c>
      <c r="F590" s="157" t="s">
        <v>226</v>
      </c>
    </row>
    <row r="591" spans="1:6" ht="12.75" hidden="1">
      <c r="A591" s="11" t="s">
        <v>15</v>
      </c>
      <c r="B591" s="149" t="s">
        <v>67</v>
      </c>
      <c r="C591" s="87">
        <v>277.99509</v>
      </c>
      <c r="D591" s="166" t="s">
        <v>20</v>
      </c>
      <c r="E591" s="132">
        <v>277.99509</v>
      </c>
      <c r="F591" s="23" t="s">
        <v>20</v>
      </c>
    </row>
    <row r="592" spans="1:6" ht="12.75" hidden="1">
      <c r="A592" s="11" t="s">
        <v>18</v>
      </c>
      <c r="B592" s="149" t="s">
        <v>68</v>
      </c>
      <c r="C592" s="74">
        <v>10.773</v>
      </c>
      <c r="D592" s="166"/>
      <c r="E592" s="111">
        <v>10.773</v>
      </c>
      <c r="F592" s="23"/>
    </row>
    <row r="593" spans="1:6" ht="12.75" hidden="1">
      <c r="A593" s="11" t="s">
        <v>14</v>
      </c>
      <c r="B593" s="149" t="s">
        <v>61</v>
      </c>
      <c r="C593" s="88">
        <v>6.06653</v>
      </c>
      <c r="D593" s="166"/>
      <c r="E593" s="133">
        <v>6.06653</v>
      </c>
      <c r="F593" s="23"/>
    </row>
    <row r="594" spans="1:6" ht="12.75" hidden="1">
      <c r="A594" s="11" t="s">
        <v>19</v>
      </c>
      <c r="B594" s="149" t="s">
        <v>68</v>
      </c>
      <c r="C594" s="74">
        <v>2.1546</v>
      </c>
      <c r="D594" s="166"/>
      <c r="E594" s="111">
        <v>2.1546</v>
      </c>
      <c r="F594" s="23"/>
    </row>
    <row r="595" spans="1:6" ht="24">
      <c r="A595" s="12" t="s">
        <v>260</v>
      </c>
      <c r="B595" s="149" t="s">
        <v>123</v>
      </c>
      <c r="C595" s="72">
        <f>SUM(C596:C599)</f>
        <v>1208.93078</v>
      </c>
      <c r="D595" s="167">
        <v>17</v>
      </c>
      <c r="E595" s="109" t="s">
        <v>231</v>
      </c>
      <c r="F595" s="157" t="s">
        <v>226</v>
      </c>
    </row>
    <row r="596" spans="1:6" ht="12.75" hidden="1">
      <c r="A596" s="11" t="s">
        <v>15</v>
      </c>
      <c r="B596" s="149" t="s">
        <v>123</v>
      </c>
      <c r="C596" s="74">
        <v>1172.58066</v>
      </c>
      <c r="D596" s="166" t="s">
        <v>20</v>
      </c>
      <c r="E596" s="111">
        <v>1172.58066</v>
      </c>
      <c r="F596" s="23" t="s">
        <v>20</v>
      </c>
    </row>
    <row r="597" spans="1:6" ht="12.75" hidden="1">
      <c r="A597" s="11" t="s">
        <v>18</v>
      </c>
      <c r="B597" s="149" t="s">
        <v>50</v>
      </c>
      <c r="C597" s="74">
        <v>9.99428</v>
      </c>
      <c r="D597" s="166"/>
      <c r="E597" s="111">
        <v>9.99428</v>
      </c>
      <c r="F597" s="23"/>
    </row>
    <row r="598" spans="1:6" ht="12.75" hidden="1">
      <c r="A598" s="11" t="s">
        <v>14</v>
      </c>
      <c r="B598" s="149"/>
      <c r="C598" s="1">
        <v>22.3969</v>
      </c>
      <c r="D598" s="166"/>
      <c r="E598" s="130">
        <v>22.3969</v>
      </c>
      <c r="F598" s="23"/>
    </row>
    <row r="599" spans="1:6" ht="12.75" hidden="1">
      <c r="A599" s="11" t="s">
        <v>19</v>
      </c>
      <c r="B599" s="149"/>
      <c r="C599" s="74">
        <v>3.95894</v>
      </c>
      <c r="D599" s="166"/>
      <c r="E599" s="111">
        <v>3.95894</v>
      </c>
      <c r="F599" s="23"/>
    </row>
    <row r="600" spans="1:6" ht="12.75">
      <c r="A600" s="12" t="s">
        <v>261</v>
      </c>
      <c r="B600" s="149" t="s">
        <v>152</v>
      </c>
      <c r="C600" s="72">
        <f>SUM(C601:C604)</f>
        <v>1492.55752</v>
      </c>
      <c r="D600" s="167">
        <v>16</v>
      </c>
      <c r="E600" s="109" t="s">
        <v>230</v>
      </c>
      <c r="F600" s="157" t="s">
        <v>226</v>
      </c>
    </row>
    <row r="601" spans="1:6" ht="12.75" hidden="1">
      <c r="A601" s="11" t="s">
        <v>15</v>
      </c>
      <c r="B601" s="149"/>
      <c r="C601" s="74">
        <v>1382.40441</v>
      </c>
      <c r="D601" s="166" t="s">
        <v>20</v>
      </c>
      <c r="E601" s="111">
        <v>1382.40441</v>
      </c>
      <c r="F601" s="23" t="s">
        <v>20</v>
      </c>
    </row>
    <row r="602" spans="1:6" ht="12.75" hidden="1">
      <c r="A602" s="11" t="s">
        <v>18</v>
      </c>
      <c r="B602" s="149" t="s">
        <v>119</v>
      </c>
      <c r="C602" s="74">
        <v>79.31130999999999</v>
      </c>
      <c r="D602" s="166"/>
      <c r="E602" s="111">
        <v>79.31130999999999</v>
      </c>
      <c r="F602" s="23"/>
    </row>
    <row r="603" spans="1:6" ht="12.75" hidden="1">
      <c r="A603" s="11" t="s">
        <v>14</v>
      </c>
      <c r="B603" s="149"/>
      <c r="C603" s="74">
        <v>25.9938</v>
      </c>
      <c r="D603" s="166"/>
      <c r="E603" s="111">
        <v>25.9938</v>
      </c>
      <c r="F603" s="23"/>
    </row>
    <row r="604" spans="1:6" ht="12.75" hidden="1">
      <c r="A604" s="11" t="s">
        <v>19</v>
      </c>
      <c r="B604" s="149"/>
      <c r="C604" s="74">
        <v>4.848</v>
      </c>
      <c r="D604" s="166"/>
      <c r="E604" s="111">
        <v>4.848</v>
      </c>
      <c r="F604" s="23"/>
    </row>
    <row r="605" spans="1:6" ht="24">
      <c r="A605" s="12" t="s">
        <v>262</v>
      </c>
      <c r="B605" s="149" t="s">
        <v>132</v>
      </c>
      <c r="C605" s="72">
        <f>SUM(C606:C609)</f>
        <v>1496.81275</v>
      </c>
      <c r="D605" s="167">
        <v>18</v>
      </c>
      <c r="E605" s="109" t="s">
        <v>231</v>
      </c>
      <c r="F605" s="157" t="s">
        <v>226</v>
      </c>
    </row>
    <row r="606" spans="1:6" ht="12.75" hidden="1">
      <c r="A606" s="11" t="s">
        <v>15</v>
      </c>
      <c r="B606" s="149" t="s">
        <v>132</v>
      </c>
      <c r="C606" s="74">
        <v>1394.51645</v>
      </c>
      <c r="D606" s="166" t="s">
        <v>20</v>
      </c>
      <c r="E606" s="111">
        <v>1394.51645</v>
      </c>
      <c r="F606" s="23" t="s">
        <v>20</v>
      </c>
    </row>
    <row r="607" spans="1:6" ht="12.75" hidden="1">
      <c r="A607" s="11" t="s">
        <v>18</v>
      </c>
      <c r="B607" s="149" t="s">
        <v>119</v>
      </c>
      <c r="C607" s="74">
        <v>67.29335</v>
      </c>
      <c r="D607" s="166"/>
      <c r="E607" s="111">
        <v>67.29335</v>
      </c>
      <c r="F607" s="23"/>
    </row>
    <row r="608" spans="1:6" ht="12.75" hidden="1">
      <c r="A608" s="11" t="s">
        <v>14</v>
      </c>
      <c r="B608" s="149" t="s">
        <v>112</v>
      </c>
      <c r="C608" s="74">
        <v>30.15495</v>
      </c>
      <c r="D608" s="166"/>
      <c r="E608" s="111">
        <v>30.15495</v>
      </c>
      <c r="F608" s="23"/>
    </row>
    <row r="609" spans="1:6" ht="12.75" hidden="1">
      <c r="A609" s="11" t="s">
        <v>19</v>
      </c>
      <c r="B609" s="149"/>
      <c r="C609" s="74">
        <v>4.848</v>
      </c>
      <c r="D609" s="166"/>
      <c r="E609" s="111">
        <v>4.848</v>
      </c>
      <c r="F609" s="23"/>
    </row>
    <row r="610" spans="1:6" ht="24">
      <c r="A610" s="12" t="s">
        <v>124</v>
      </c>
      <c r="B610" s="149" t="s">
        <v>152</v>
      </c>
      <c r="C610" s="72">
        <f>SUM(C611:C614)</f>
        <v>1973.4254300000002</v>
      </c>
      <c r="D610" s="167">
        <v>18</v>
      </c>
      <c r="E610" s="109" t="s">
        <v>231</v>
      </c>
      <c r="F610" s="157" t="s">
        <v>226</v>
      </c>
    </row>
    <row r="611" spans="1:6" ht="12.75" hidden="1">
      <c r="A611" s="11" t="s">
        <v>15</v>
      </c>
      <c r="B611" s="149" t="s">
        <v>152</v>
      </c>
      <c r="C611" s="74">
        <v>1879.82525</v>
      </c>
      <c r="D611" s="166" t="s">
        <v>20</v>
      </c>
      <c r="E611" s="111">
        <v>1879.82525</v>
      </c>
      <c r="F611" s="23" t="s">
        <v>20</v>
      </c>
    </row>
    <row r="612" spans="1:6" ht="12.75" hidden="1">
      <c r="A612" s="11" t="s">
        <v>18</v>
      </c>
      <c r="B612" s="149" t="s">
        <v>119</v>
      </c>
      <c r="C612" s="74">
        <v>46.42368</v>
      </c>
      <c r="D612" s="166"/>
      <c r="E612" s="111">
        <v>46.42368</v>
      </c>
      <c r="F612" s="23"/>
    </row>
    <row r="613" spans="1:6" ht="12.75" hidden="1">
      <c r="A613" s="11" t="s">
        <v>14</v>
      </c>
      <c r="B613" s="149" t="s">
        <v>61</v>
      </c>
      <c r="C613" s="74">
        <v>40.7127</v>
      </c>
      <c r="D613" s="166"/>
      <c r="E613" s="111">
        <v>40.7127</v>
      </c>
      <c r="F613" s="23"/>
    </row>
    <row r="614" spans="1:6" ht="12.75" hidden="1">
      <c r="A614" s="11" t="s">
        <v>19</v>
      </c>
      <c r="B614" s="149" t="s">
        <v>119</v>
      </c>
      <c r="C614" s="74">
        <v>6.4638</v>
      </c>
      <c r="D614" s="166"/>
      <c r="E614" s="111">
        <v>6.4638</v>
      </c>
      <c r="F614" s="23"/>
    </row>
    <row r="615" spans="1:6" ht="12.75">
      <c r="A615" s="12" t="s">
        <v>125</v>
      </c>
      <c r="B615" s="149" t="s">
        <v>63</v>
      </c>
      <c r="C615" s="72">
        <f>SUM(C616:C619)</f>
        <v>560.47574</v>
      </c>
      <c r="D615" s="167">
        <v>17</v>
      </c>
      <c r="E615" s="109" t="s">
        <v>231</v>
      </c>
      <c r="F615" s="157" t="s">
        <v>226</v>
      </c>
    </row>
    <row r="616" spans="1:6" ht="12.75" hidden="1">
      <c r="A616" s="11" t="s">
        <v>15</v>
      </c>
      <c r="B616" s="149" t="s">
        <v>63</v>
      </c>
      <c r="C616" s="74">
        <v>518.8308</v>
      </c>
      <c r="D616" s="166" t="s">
        <v>20</v>
      </c>
      <c r="E616" s="111">
        <v>518.8308</v>
      </c>
      <c r="F616" s="23" t="s">
        <v>20</v>
      </c>
    </row>
    <row r="617" spans="1:6" ht="12.75" hidden="1">
      <c r="A617" s="11" t="s">
        <v>18</v>
      </c>
      <c r="B617" s="149" t="s">
        <v>68</v>
      </c>
      <c r="C617" s="74">
        <v>29.52269</v>
      </c>
      <c r="D617" s="166"/>
      <c r="E617" s="111">
        <v>29.52269</v>
      </c>
      <c r="F617" s="23"/>
    </row>
    <row r="618" spans="1:6" ht="12.75" hidden="1">
      <c r="A618" s="11" t="s">
        <v>14</v>
      </c>
      <c r="B618" s="149" t="s">
        <v>61</v>
      </c>
      <c r="C618" s="74">
        <v>9.96765</v>
      </c>
      <c r="D618" s="166"/>
      <c r="E618" s="111">
        <v>9.96765</v>
      </c>
      <c r="F618" s="23"/>
    </row>
    <row r="619" spans="1:6" ht="12.75" hidden="1">
      <c r="A619" s="11" t="s">
        <v>19</v>
      </c>
      <c r="B619" s="149" t="s">
        <v>68</v>
      </c>
      <c r="C619" s="74">
        <v>2.1546</v>
      </c>
      <c r="D619" s="166"/>
      <c r="E619" s="111">
        <v>2.1546</v>
      </c>
      <c r="F619" s="23"/>
    </row>
    <row r="620" spans="1:6" ht="12.75">
      <c r="A620" s="12" t="s">
        <v>126</v>
      </c>
      <c r="B620" s="149" t="s">
        <v>63</v>
      </c>
      <c r="C620" s="72">
        <f>SUM(C621:C624)</f>
        <v>1066.04479</v>
      </c>
      <c r="D620" s="167">
        <v>18</v>
      </c>
      <c r="E620" s="109" t="s">
        <v>231</v>
      </c>
      <c r="F620" s="157" t="s">
        <v>226</v>
      </c>
    </row>
    <row r="621" spans="1:6" ht="12.75" hidden="1">
      <c r="A621" s="11" t="s">
        <v>15</v>
      </c>
      <c r="B621" s="149" t="s">
        <v>63</v>
      </c>
      <c r="C621" s="74">
        <v>998.5356</v>
      </c>
      <c r="D621" s="166" t="s">
        <v>20</v>
      </c>
      <c r="E621" s="111">
        <v>998.5356</v>
      </c>
      <c r="F621" s="23" t="s">
        <v>20</v>
      </c>
    </row>
    <row r="622" spans="1:6" ht="12.75" hidden="1">
      <c r="A622" s="11" t="s">
        <v>18</v>
      </c>
      <c r="B622" s="149" t="s">
        <v>68</v>
      </c>
      <c r="C622" s="74">
        <v>44.62129</v>
      </c>
      <c r="D622" s="166"/>
      <c r="E622" s="111">
        <v>44.62129</v>
      </c>
      <c r="F622" s="23"/>
    </row>
    <row r="623" spans="1:6" ht="12.75" hidden="1">
      <c r="A623" s="11" t="s">
        <v>14</v>
      </c>
      <c r="B623" s="149" t="s">
        <v>61</v>
      </c>
      <c r="C623" s="74">
        <v>19.11735</v>
      </c>
      <c r="D623" s="166"/>
      <c r="E623" s="111">
        <v>19.11735</v>
      </c>
      <c r="F623" s="23"/>
    </row>
    <row r="624" spans="1:6" ht="12.75" hidden="1">
      <c r="A624" s="11" t="s">
        <v>19</v>
      </c>
      <c r="B624" s="149" t="s">
        <v>68</v>
      </c>
      <c r="C624" s="74">
        <v>3.77055</v>
      </c>
      <c r="D624" s="166"/>
      <c r="E624" s="111">
        <v>3.77055</v>
      </c>
      <c r="F624" s="23"/>
    </row>
    <row r="625" spans="1:6" ht="12.75">
      <c r="A625" s="12" t="s">
        <v>133</v>
      </c>
      <c r="B625" s="149" t="s">
        <v>132</v>
      </c>
      <c r="C625" s="72">
        <f>SUM(C626:C629)</f>
        <v>845.67886</v>
      </c>
      <c r="D625" s="167">
        <v>16</v>
      </c>
      <c r="E625" s="109" t="s">
        <v>230</v>
      </c>
      <c r="F625" s="157" t="s">
        <v>226</v>
      </c>
    </row>
    <row r="626" spans="1:6" ht="12.75" hidden="1">
      <c r="A626" s="11" t="s">
        <v>15</v>
      </c>
      <c r="B626" s="149" t="s">
        <v>132</v>
      </c>
      <c r="C626" s="74">
        <v>797.23272</v>
      </c>
      <c r="D626" s="166" t="s">
        <v>20</v>
      </c>
      <c r="E626" s="111">
        <v>797.23272</v>
      </c>
      <c r="F626" s="23" t="s">
        <v>20</v>
      </c>
    </row>
    <row r="627" spans="1:6" ht="12.75" hidden="1">
      <c r="A627" s="11" t="s">
        <v>18</v>
      </c>
      <c r="B627" s="149" t="s">
        <v>68</v>
      </c>
      <c r="C627" s="74">
        <v>30.57934</v>
      </c>
      <c r="D627" s="166"/>
      <c r="E627" s="111">
        <v>30.57934</v>
      </c>
      <c r="F627" s="23"/>
    </row>
    <row r="628" spans="1:6" ht="12.75" hidden="1">
      <c r="A628" s="11" t="s">
        <v>14</v>
      </c>
      <c r="B628" s="149" t="s">
        <v>112</v>
      </c>
      <c r="C628" s="74">
        <v>15.17355</v>
      </c>
      <c r="D628" s="166"/>
      <c r="E628" s="111">
        <v>15.17355</v>
      </c>
      <c r="F628" s="23"/>
    </row>
    <row r="629" spans="1:6" ht="12.75" hidden="1">
      <c r="A629" s="11" t="s">
        <v>19</v>
      </c>
      <c r="B629" s="149"/>
      <c r="C629" s="74">
        <v>2.69325</v>
      </c>
      <c r="D629" s="166"/>
      <c r="E629" s="111">
        <v>2.69325</v>
      </c>
      <c r="F629" s="23"/>
    </row>
    <row r="630" spans="1:6" ht="20.25" customHeight="1">
      <c r="A630" s="12" t="s">
        <v>263</v>
      </c>
      <c r="B630" s="149" t="s">
        <v>132</v>
      </c>
      <c r="C630" s="72">
        <f>SUM(C631:C634)</f>
        <v>1245.9708199999998</v>
      </c>
      <c r="D630" s="167">
        <v>22</v>
      </c>
      <c r="E630" s="109" t="s">
        <v>231</v>
      </c>
      <c r="F630" s="157" t="s">
        <v>226</v>
      </c>
    </row>
    <row r="631" spans="1:6" ht="12.75" hidden="1">
      <c r="A631" s="11" t="s">
        <v>15</v>
      </c>
      <c r="B631" s="54"/>
      <c r="C631" s="39">
        <v>1211.47536</v>
      </c>
      <c r="D631" s="166" t="s">
        <v>20</v>
      </c>
      <c r="E631" s="102">
        <v>1211.47536</v>
      </c>
      <c r="F631" s="23" t="s">
        <v>20</v>
      </c>
    </row>
    <row r="632" spans="1:6" ht="12.75" hidden="1">
      <c r="A632" s="11" t="s">
        <v>18</v>
      </c>
      <c r="B632" s="54"/>
      <c r="C632" s="74">
        <v>8.51951</v>
      </c>
      <c r="D632" s="166"/>
      <c r="E632" s="111">
        <v>8.51951</v>
      </c>
      <c r="F632" s="23"/>
    </row>
    <row r="633" spans="1:6" ht="12.75" hidden="1">
      <c r="A633" s="11" t="s">
        <v>14</v>
      </c>
      <c r="B633" s="54"/>
      <c r="C633" s="74">
        <v>22.38495</v>
      </c>
      <c r="D633" s="166"/>
      <c r="E633" s="111">
        <v>22.38495</v>
      </c>
      <c r="F633" s="23"/>
    </row>
    <row r="634" spans="1:6" ht="12.75" hidden="1">
      <c r="A634" s="11" t="s">
        <v>19</v>
      </c>
      <c r="B634" s="54"/>
      <c r="C634" s="74">
        <v>3.591</v>
      </c>
      <c r="D634" s="166"/>
      <c r="E634" s="111">
        <v>3.591</v>
      </c>
      <c r="F634" s="23"/>
    </row>
    <row r="635" spans="1:6" ht="12.75" hidden="1">
      <c r="A635" s="12" t="s">
        <v>153</v>
      </c>
      <c r="B635" s="61"/>
      <c r="C635" s="72">
        <f>SUM(C636:C639)</f>
        <v>51.48654</v>
      </c>
      <c r="D635" s="167"/>
      <c r="E635" s="109">
        <f>SUM(E636:E639)</f>
        <v>51.48654</v>
      </c>
      <c r="F635" s="27"/>
    </row>
    <row r="636" spans="1:6" ht="12.75" hidden="1">
      <c r="A636" s="11" t="s">
        <v>15</v>
      </c>
      <c r="B636" s="54"/>
      <c r="C636" s="74"/>
      <c r="D636" s="166"/>
      <c r="E636" s="111"/>
      <c r="F636" s="23"/>
    </row>
    <row r="637" spans="1:6" s="139" customFormat="1" ht="12.75" hidden="1">
      <c r="A637" s="134" t="s">
        <v>18</v>
      </c>
      <c r="B637" s="135" t="s">
        <v>68</v>
      </c>
      <c r="C637" s="136">
        <v>51.48654</v>
      </c>
      <c r="D637" s="178"/>
      <c r="E637" s="138">
        <v>51.48654</v>
      </c>
      <c r="F637" s="137"/>
    </row>
    <row r="638" spans="1:6" ht="12.75" hidden="1">
      <c r="A638" s="11" t="s">
        <v>14</v>
      </c>
      <c r="B638" s="54"/>
      <c r="C638" s="74"/>
      <c r="D638" s="166"/>
      <c r="E638" s="111"/>
      <c r="F638" s="23"/>
    </row>
    <row r="639" spans="1:6" ht="12.75" hidden="1">
      <c r="A639" s="11" t="s">
        <v>19</v>
      </c>
      <c r="B639" s="54"/>
      <c r="C639" s="74"/>
      <c r="D639" s="166"/>
      <c r="E639" s="111"/>
      <c r="F639" s="23"/>
    </row>
    <row r="640" spans="1:6" ht="12.75" customHeight="1" hidden="1">
      <c r="A640" s="12" t="s">
        <v>154</v>
      </c>
      <c r="B640" s="61"/>
      <c r="C640" s="72">
        <f>SUM(C641:C644)</f>
        <v>46.78674</v>
      </c>
      <c r="D640" s="167"/>
      <c r="E640" s="109">
        <f>SUM(E641:E644)</f>
        <v>46.78674</v>
      </c>
      <c r="F640" s="27"/>
    </row>
    <row r="641" spans="1:6" ht="12.75" hidden="1">
      <c r="A641" s="11" t="s">
        <v>15</v>
      </c>
      <c r="B641" s="54"/>
      <c r="C641" s="74"/>
      <c r="D641" s="166"/>
      <c r="E641" s="111"/>
      <c r="F641" s="23"/>
    </row>
    <row r="642" spans="1:6" s="139" customFormat="1" ht="12.75" hidden="1">
      <c r="A642" s="134" t="s">
        <v>18</v>
      </c>
      <c r="B642" s="135" t="s">
        <v>68</v>
      </c>
      <c r="C642" s="136">
        <v>46.78674</v>
      </c>
      <c r="D642" s="178"/>
      <c r="E642" s="138">
        <v>46.78674</v>
      </c>
      <c r="F642" s="137"/>
    </row>
    <row r="643" spans="1:6" ht="12.75" hidden="1">
      <c r="A643" s="11" t="s">
        <v>14</v>
      </c>
      <c r="B643" s="54"/>
      <c r="C643" s="74"/>
      <c r="D643" s="166"/>
      <c r="E643" s="111"/>
      <c r="F643" s="23"/>
    </row>
    <row r="644" spans="1:6" ht="12.75" hidden="1">
      <c r="A644" s="11" t="s">
        <v>19</v>
      </c>
      <c r="B644" s="54"/>
      <c r="C644" s="74"/>
      <c r="D644" s="166"/>
      <c r="E644" s="111"/>
      <c r="F644" s="23"/>
    </row>
    <row r="645" spans="1:6" ht="12.75" hidden="1">
      <c r="A645" s="12" t="s">
        <v>159</v>
      </c>
      <c r="B645" s="61"/>
      <c r="C645" s="72">
        <f>SUM(C646:C649)</f>
        <v>34.57944</v>
      </c>
      <c r="D645" s="167"/>
      <c r="E645" s="109">
        <f>SUM(E646:E649)</f>
        <v>34.57944</v>
      </c>
      <c r="F645" s="27"/>
    </row>
    <row r="646" spans="1:6" ht="12.75" hidden="1">
      <c r="A646" s="11" t="s">
        <v>15</v>
      </c>
      <c r="B646" s="54"/>
      <c r="C646" s="74"/>
      <c r="D646" s="166" t="s">
        <v>20</v>
      </c>
      <c r="E646" s="111"/>
      <c r="F646" s="23" t="s">
        <v>20</v>
      </c>
    </row>
    <row r="647" spans="1:6" s="139" customFormat="1" ht="12.75" hidden="1">
      <c r="A647" s="134" t="s">
        <v>18</v>
      </c>
      <c r="B647" s="135" t="s">
        <v>68</v>
      </c>
      <c r="C647" s="136">
        <v>34.57944</v>
      </c>
      <c r="D647" s="178"/>
      <c r="E647" s="138">
        <v>34.57944</v>
      </c>
      <c r="F647" s="137"/>
    </row>
    <row r="648" spans="1:6" ht="12.75" hidden="1">
      <c r="A648" s="11" t="s">
        <v>14</v>
      </c>
      <c r="B648" s="54"/>
      <c r="C648" s="74"/>
      <c r="D648" s="166"/>
      <c r="E648" s="111"/>
      <c r="F648" s="23"/>
    </row>
    <row r="649" spans="1:6" ht="12.75" hidden="1">
      <c r="A649" s="11" t="s">
        <v>19</v>
      </c>
      <c r="B649" s="54"/>
      <c r="C649" s="74"/>
      <c r="D649" s="166"/>
      <c r="E649" s="111"/>
      <c r="F649" s="23"/>
    </row>
    <row r="650" spans="1:6" ht="12.75" hidden="1">
      <c r="A650" s="12" t="s">
        <v>168</v>
      </c>
      <c r="B650" s="61"/>
      <c r="C650" s="72">
        <f>SUM(C651:C654)</f>
        <v>79.55782</v>
      </c>
      <c r="D650" s="167"/>
      <c r="E650" s="109">
        <f>SUM(E651:E654)</f>
        <v>79.55782</v>
      </c>
      <c r="F650" s="27"/>
    </row>
    <row r="651" spans="1:6" ht="12.75" hidden="1">
      <c r="A651" s="11" t="s">
        <v>15</v>
      </c>
      <c r="B651" s="54"/>
      <c r="C651" s="74"/>
      <c r="D651" s="166" t="s">
        <v>20</v>
      </c>
      <c r="E651" s="111"/>
      <c r="F651" s="23" t="s">
        <v>20</v>
      </c>
    </row>
    <row r="652" spans="1:6" ht="12.75" hidden="1">
      <c r="A652" s="11" t="s">
        <v>18</v>
      </c>
      <c r="B652" s="54" t="s">
        <v>68</v>
      </c>
      <c r="C652" s="74">
        <v>79.55782</v>
      </c>
      <c r="D652" s="166"/>
      <c r="E652" s="111">
        <v>79.55782</v>
      </c>
      <c r="F652" s="23"/>
    </row>
    <row r="653" spans="1:6" ht="12.75" hidden="1">
      <c r="A653" s="11" t="s">
        <v>14</v>
      </c>
      <c r="B653" s="54"/>
      <c r="C653" s="74"/>
      <c r="D653" s="166"/>
      <c r="E653" s="111"/>
      <c r="F653" s="23"/>
    </row>
    <row r="654" spans="1:6" ht="12.75" hidden="1">
      <c r="A654" s="11" t="s">
        <v>19</v>
      </c>
      <c r="B654" s="54"/>
      <c r="C654" s="74"/>
      <c r="D654" s="166"/>
      <c r="E654" s="111"/>
      <c r="F654" s="23"/>
    </row>
    <row r="655" spans="1:6" ht="12.75" hidden="1">
      <c r="A655" s="12" t="s">
        <v>203</v>
      </c>
      <c r="B655" s="61"/>
      <c r="C655" s="72">
        <f>SUM(C656:C659)</f>
        <v>81.5</v>
      </c>
      <c r="D655" s="167"/>
      <c r="E655" s="109">
        <f>SUM(E656:E659)</f>
        <v>81.5</v>
      </c>
      <c r="F655" s="27"/>
    </row>
    <row r="656" spans="1:6" ht="12.75" hidden="1">
      <c r="A656" s="11" t="s">
        <v>15</v>
      </c>
      <c r="B656" s="54"/>
      <c r="C656" s="74"/>
      <c r="D656" s="166" t="s">
        <v>20</v>
      </c>
      <c r="E656" s="111"/>
      <c r="F656" s="23" t="s">
        <v>20</v>
      </c>
    </row>
    <row r="657" spans="1:6" s="139" customFormat="1" ht="12.75" hidden="1">
      <c r="A657" s="134" t="s">
        <v>18</v>
      </c>
      <c r="B657" s="135" t="s">
        <v>204</v>
      </c>
      <c r="C657" s="136">
        <v>81.5</v>
      </c>
      <c r="D657" s="178"/>
      <c r="E657" s="138">
        <v>81.5</v>
      </c>
      <c r="F657" s="137"/>
    </row>
    <row r="658" spans="1:6" ht="12.75" hidden="1">
      <c r="A658" s="11" t="s">
        <v>14</v>
      </c>
      <c r="B658" s="54"/>
      <c r="C658" s="74"/>
      <c r="D658" s="166"/>
      <c r="E658" s="111"/>
      <c r="F658" s="23"/>
    </row>
    <row r="659" spans="1:6" ht="12.75" hidden="1">
      <c r="A659" s="11" t="s">
        <v>19</v>
      </c>
      <c r="B659" s="54"/>
      <c r="C659" s="74"/>
      <c r="D659" s="166"/>
      <c r="E659" s="111"/>
      <c r="F659" s="23"/>
    </row>
    <row r="660" spans="1:6" ht="36" hidden="1">
      <c r="A660" s="2" t="s">
        <v>44</v>
      </c>
      <c r="B660" s="53"/>
      <c r="C660" s="76">
        <f>SUM(C661)</f>
        <v>239.19938999999997</v>
      </c>
      <c r="D660" s="170"/>
      <c r="E660" s="113"/>
      <c r="F660" s="22"/>
    </row>
    <row r="661" spans="1:6" ht="60" hidden="1">
      <c r="A661" s="21" t="s">
        <v>45</v>
      </c>
      <c r="B661" s="55"/>
      <c r="C661" s="75">
        <v>239.19938999999997</v>
      </c>
      <c r="D661" s="171">
        <v>23</v>
      </c>
      <c r="E661" s="112" t="s">
        <v>227</v>
      </c>
      <c r="F661" s="24"/>
    </row>
    <row r="662" spans="1:6" s="16" customFormat="1" ht="12.75" hidden="1">
      <c r="A662" s="11" t="s">
        <v>15</v>
      </c>
      <c r="B662" s="28"/>
      <c r="C662" s="38"/>
      <c r="D662" s="173"/>
      <c r="E662" s="127"/>
      <c r="F662" s="28"/>
    </row>
    <row r="663" spans="1:6" s="16" customFormat="1" ht="12.75" hidden="1">
      <c r="A663" s="11" t="s">
        <v>14</v>
      </c>
      <c r="B663" s="28"/>
      <c r="C663" s="38"/>
      <c r="D663" s="173"/>
      <c r="E663" s="127"/>
      <c r="F663" s="28"/>
    </row>
    <row r="664" spans="1:6" s="16" customFormat="1" ht="12.75" hidden="1">
      <c r="A664" s="11" t="s">
        <v>19</v>
      </c>
      <c r="B664" s="28"/>
      <c r="C664" s="38"/>
      <c r="D664" s="173"/>
      <c r="E664" s="127"/>
      <c r="F664" s="28"/>
    </row>
  </sheetData>
  <sheetProtection formatCells="0"/>
  <printOptions horizontalCentered="1"/>
  <pageMargins left="0.3937007874015748" right="0.1968503937007874" top="0.3937007874015748" bottom="0.3937007874015748" header="0" footer="0"/>
  <pageSetup horizontalDpi="600" verticalDpi="600" orientation="landscape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2">
      <selection activeCell="K49" sqref="K49"/>
    </sheetView>
  </sheetViews>
  <sheetFormatPr defaultColWidth="9.00390625" defaultRowHeight="12.75"/>
  <cols>
    <col min="1" max="1" width="10.625" style="0" bestFit="1" customWidth="1"/>
    <col min="3" max="3" width="11.75390625" style="0" customWidth="1"/>
    <col min="4" max="4" width="9.625" style="0" bestFit="1" customWidth="1"/>
    <col min="5" max="5" width="11.625" style="0" customWidth="1"/>
    <col min="6" max="6" width="9.625" style="0" bestFit="1" customWidth="1"/>
    <col min="8" max="8" width="10.625" style="0" customWidth="1"/>
    <col min="9" max="9" width="9.625" style="0" customWidth="1"/>
    <col min="11" max="11" width="9.625" style="0" bestFit="1" customWidth="1"/>
  </cols>
  <sheetData>
    <row r="1" spans="1:11" ht="12.75">
      <c r="A1" s="89">
        <v>169.43861</v>
      </c>
      <c r="B1" s="89">
        <v>26.0304</v>
      </c>
      <c r="C1" s="89">
        <v>879.66113</v>
      </c>
      <c r="D1" s="89">
        <v>319.41978</v>
      </c>
      <c r="E1" s="89">
        <v>412.25188</v>
      </c>
      <c r="F1" s="89">
        <v>59.92811</v>
      </c>
      <c r="G1" s="89">
        <v>7.4921</v>
      </c>
      <c r="H1" s="89">
        <v>22.02607</v>
      </c>
      <c r="I1" s="89">
        <v>101.13244</v>
      </c>
      <c r="J1" s="89">
        <v>29.929</v>
      </c>
      <c r="K1" s="89">
        <v>2</v>
      </c>
    </row>
    <row r="2" spans="1:11" ht="12.75">
      <c r="A2" s="89">
        <v>151.48889</v>
      </c>
      <c r="B2" s="89">
        <v>5.9688</v>
      </c>
      <c r="C2" s="89">
        <v>337.59993</v>
      </c>
      <c r="D2" s="89">
        <v>122.21193</v>
      </c>
      <c r="E2" s="89">
        <v>149.73812</v>
      </c>
      <c r="F2" s="89">
        <v>40.31915</v>
      </c>
      <c r="G2" s="89">
        <v>17.48158</v>
      </c>
      <c r="H2" s="89">
        <v>51.39416</v>
      </c>
      <c r="I2" s="89">
        <v>65.44748</v>
      </c>
      <c r="J2" s="89">
        <v>20.774</v>
      </c>
      <c r="K2" s="89">
        <v>2</v>
      </c>
    </row>
    <row r="3" spans="1:11" ht="12.75">
      <c r="A3" s="89">
        <f>A1+A2</f>
        <v>320.9275</v>
      </c>
      <c r="B3" s="89">
        <f aca="true" t="shared" si="0" ref="B3:H3">B1+B2</f>
        <v>31.999200000000002</v>
      </c>
      <c r="C3" s="89">
        <f t="shared" si="0"/>
        <v>1217.2610599999998</v>
      </c>
      <c r="D3" s="89">
        <f t="shared" si="0"/>
        <v>441.63171</v>
      </c>
      <c r="E3" s="89">
        <f t="shared" si="0"/>
        <v>561.99</v>
      </c>
      <c r="F3" s="89">
        <f t="shared" si="0"/>
        <v>100.24726</v>
      </c>
      <c r="G3" s="89">
        <f t="shared" si="0"/>
        <v>24.97368</v>
      </c>
      <c r="H3" s="89">
        <f t="shared" si="0"/>
        <v>73.42023</v>
      </c>
      <c r="I3" s="89">
        <f>I1+I2</f>
        <v>166.57992000000002</v>
      </c>
      <c r="J3" s="89">
        <f>J1+J2</f>
        <v>50.703</v>
      </c>
      <c r="K3">
        <v>1</v>
      </c>
    </row>
    <row r="4" spans="1:11" ht="12.75">
      <c r="A4" s="89"/>
      <c r="B4" s="89">
        <v>10.032</v>
      </c>
      <c r="C4" s="89"/>
      <c r="D4" s="89"/>
      <c r="E4" s="89"/>
      <c r="F4" s="89"/>
      <c r="K4">
        <v>1</v>
      </c>
    </row>
    <row r="5" spans="1:11" ht="12.75">
      <c r="A5" s="89"/>
      <c r="B5" s="89">
        <v>5.9688</v>
      </c>
      <c r="C5" s="89">
        <v>48</v>
      </c>
      <c r="D5" s="89"/>
      <c r="E5" s="89"/>
      <c r="F5" s="89"/>
      <c r="K5">
        <v>2</v>
      </c>
    </row>
    <row r="6" spans="1:11" ht="12.75">
      <c r="A6" s="89"/>
      <c r="B6" s="89">
        <f>B3+B4+B5</f>
        <v>48</v>
      </c>
      <c r="C6" s="89">
        <v>10.0308</v>
      </c>
      <c r="D6" s="89"/>
      <c r="E6" s="89"/>
      <c r="F6" s="89"/>
      <c r="K6">
        <v>1</v>
      </c>
    </row>
    <row r="7" spans="1:11" ht="12.75">
      <c r="A7" s="89"/>
      <c r="B7" s="89"/>
      <c r="C7" s="89">
        <v>6.3024</v>
      </c>
      <c r="D7" s="89"/>
      <c r="E7" s="89"/>
      <c r="F7" s="89"/>
      <c r="K7">
        <v>1</v>
      </c>
    </row>
    <row r="8" spans="1:11" ht="12.75">
      <c r="A8" s="89"/>
      <c r="B8" s="89"/>
      <c r="C8" s="89"/>
      <c r="D8" s="89"/>
      <c r="E8" s="89"/>
      <c r="F8" s="89"/>
      <c r="K8">
        <v>4</v>
      </c>
    </row>
    <row r="9" spans="1:11" ht="12.75">
      <c r="A9" s="89"/>
      <c r="B9" s="89"/>
      <c r="C9" s="89">
        <f>C5+C6+C7+C8</f>
        <v>64.3332</v>
      </c>
      <c r="D9" s="89"/>
      <c r="E9" s="89"/>
      <c r="F9" s="89"/>
      <c r="K9">
        <v>1</v>
      </c>
    </row>
    <row r="10" spans="1:11" ht="12.75">
      <c r="A10" s="89"/>
      <c r="B10" s="89"/>
      <c r="C10" s="89"/>
      <c r="D10" s="89"/>
      <c r="E10" s="89"/>
      <c r="F10" s="89"/>
      <c r="K10">
        <v>1</v>
      </c>
    </row>
    <row r="11" ht="12.75">
      <c r="K11">
        <v>1</v>
      </c>
    </row>
    <row r="12" spans="1:11" ht="12.75">
      <c r="A12" s="89">
        <v>4276.98135</v>
      </c>
      <c r="K12">
        <v>8</v>
      </c>
    </row>
    <row r="13" spans="1:11" ht="12.75">
      <c r="A13" s="89">
        <v>4926.61825</v>
      </c>
      <c r="K13">
        <v>4</v>
      </c>
    </row>
    <row r="14" spans="1:11" ht="12.75">
      <c r="A14" s="89">
        <f>A12+A13</f>
        <v>9203.599600000001</v>
      </c>
      <c r="K14">
        <v>1</v>
      </c>
    </row>
    <row r="15" ht="12.75">
      <c r="K15">
        <v>1</v>
      </c>
    </row>
    <row r="16" ht="12.75">
      <c r="K16">
        <v>2</v>
      </c>
    </row>
    <row r="17" ht="12.75">
      <c r="K17">
        <v>1</v>
      </c>
    </row>
    <row r="18" ht="12.75">
      <c r="K18">
        <v>1</v>
      </c>
    </row>
    <row r="19" ht="12.75">
      <c r="K19">
        <v>2</v>
      </c>
    </row>
    <row r="20" ht="12.75">
      <c r="K20">
        <v>1</v>
      </c>
    </row>
    <row r="21" ht="12.75">
      <c r="K21">
        <v>1</v>
      </c>
    </row>
    <row r="22" ht="12.75">
      <c r="K22">
        <v>1</v>
      </c>
    </row>
    <row r="23" ht="12.75">
      <c r="K23">
        <v>9</v>
      </c>
    </row>
    <row r="24" ht="12.75">
      <c r="K24">
        <v>1</v>
      </c>
    </row>
    <row r="25" ht="12.75">
      <c r="K25">
        <v>1</v>
      </c>
    </row>
    <row r="26" ht="12.75">
      <c r="K26">
        <v>27</v>
      </c>
    </row>
    <row r="27" ht="12.75">
      <c r="K27">
        <v>2</v>
      </c>
    </row>
    <row r="28" ht="12.75">
      <c r="K28">
        <v>1</v>
      </c>
    </row>
    <row r="29" ht="12.75">
      <c r="K29">
        <v>2</v>
      </c>
    </row>
    <row r="30" ht="12.75">
      <c r="K30">
        <v>1</v>
      </c>
    </row>
    <row r="31" ht="12.75">
      <c r="K31">
        <v>1</v>
      </c>
    </row>
    <row r="32" ht="12.75">
      <c r="K32">
        <v>1</v>
      </c>
    </row>
    <row r="33" ht="12.75">
      <c r="K33">
        <v>2</v>
      </c>
    </row>
    <row r="34" ht="12.75">
      <c r="K34">
        <v>2</v>
      </c>
    </row>
    <row r="35" ht="12.75">
      <c r="K35">
        <v>2</v>
      </c>
    </row>
    <row r="36" ht="12.75">
      <c r="K36">
        <v>1</v>
      </c>
    </row>
    <row r="37" ht="12.75">
      <c r="K37">
        <v>1</v>
      </c>
    </row>
    <row r="38" ht="12.75">
      <c r="K38">
        <v>5</v>
      </c>
    </row>
    <row r="39" ht="12.75">
      <c r="K39">
        <v>1</v>
      </c>
    </row>
    <row r="40" ht="12.75">
      <c r="K40">
        <v>1</v>
      </c>
    </row>
    <row r="41" ht="12.75">
      <c r="K41">
        <v>1</v>
      </c>
    </row>
    <row r="42" ht="12.75">
      <c r="K42">
        <v>1</v>
      </c>
    </row>
    <row r="43" ht="12.75">
      <c r="K43">
        <v>1</v>
      </c>
    </row>
    <row r="44" ht="12.75">
      <c r="K44">
        <v>2</v>
      </c>
    </row>
    <row r="45" ht="12.75">
      <c r="K45">
        <v>1</v>
      </c>
    </row>
    <row r="46" ht="12.75">
      <c r="K46">
        <v>1</v>
      </c>
    </row>
    <row r="47" ht="12.75">
      <c r="K47">
        <v>1</v>
      </c>
    </row>
    <row r="48" ht="12.75">
      <c r="K48">
        <v>6</v>
      </c>
    </row>
    <row r="49" ht="12.75">
      <c r="K49" s="89">
        <f>SUM(K1:K48)</f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Chief_SocCul</dc:creator>
  <cp:keywords/>
  <dc:description/>
  <cp:lastModifiedBy>Zaykov-219</cp:lastModifiedBy>
  <cp:lastPrinted>2019-09-20T10:25:43Z</cp:lastPrinted>
  <dcterms:created xsi:type="dcterms:W3CDTF">2004-09-09T11:19:15Z</dcterms:created>
  <dcterms:modified xsi:type="dcterms:W3CDTF">2019-09-20T10:26:07Z</dcterms:modified>
  <cp:category/>
  <cp:version/>
  <cp:contentType/>
  <cp:contentStatus/>
</cp:coreProperties>
</file>