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'Укр'!$A$2:$F$56</definedName>
  </definedNames>
  <calcPr fullCalcOnLoad="1"/>
</workbook>
</file>

<file path=xl/sharedStrings.xml><?xml version="1.0" encoding="utf-8"?>
<sst xmlns="http://schemas.openxmlformats.org/spreadsheetml/2006/main" count="136" uniqueCount="126">
  <si>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</si>
  <si>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</si>
  <si>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</si>
  <si>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</si>
  <si>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</si>
  <si>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</si>
  <si>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</si>
  <si>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</si>
  <si>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</si>
  <si>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</si>
  <si>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</si>
  <si>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</si>
  <si>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</si>
  <si>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</si>
  <si>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</si>
  <si>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</si>
  <si>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</si>
  <si>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</si>
  <si>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</si>
  <si>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</si>
  <si>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</si>
  <si>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</si>
  <si>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</si>
  <si>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</si>
  <si>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</si>
  <si>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</si>
  <si>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</si>
  <si>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</si>
  <si>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</si>
  <si>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</si>
  <si>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</si>
  <si>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</si>
  <si>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</si>
  <si>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</si>
  <si>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</si>
  <si>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</si>
  <si>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</si>
  <si>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</si>
  <si>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</si>
  <si>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</si>
  <si>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</si>
  <si>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</si>
  <si>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</si>
  <si>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</si>
  <si>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</si>
  <si>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</si>
  <si>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</si>
  <si>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</si>
  <si>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</si>
  <si>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</si>
  <si>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</si>
  <si>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</si>
  <si>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</si>
  <si>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</si>
  <si>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</si>
  <si>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</si>
  <si>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</si>
  <si>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</si>
  <si>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</si>
  <si>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</si>
  <si>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</si>
  <si>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</si>
  <si>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</si>
  <si>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</si>
  <si>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</si>
  <si>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</si>
  <si>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</si>
  <si>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</si>
  <si>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</si>
  <si>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</si>
  <si>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</si>
  <si>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</si>
  <si>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</si>
  <si>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</si>
  <si>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</si>
  <si>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</si>
  <si>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</si>
  <si>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</si>
  <si>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</si>
  <si>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</si>
  <si>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</si>
  <si>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</si>
  <si>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</si>
  <si>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</si>
  <si>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</si>
  <si>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</si>
  <si>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</si>
  <si>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</si>
  <si>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</si>
  <si>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</si>
  <si>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</si>
  <si>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</si>
  <si>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</si>
  <si>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</si>
  <si>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</si>
  <si>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</si>
  <si>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</si>
  <si>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</si>
  <si>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</si>
  <si>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</si>
  <si>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</si>
  <si>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</si>
  <si>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</si>
  <si>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</si>
  <si>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</si>
  <si>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</si>
  <si>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</si>
  <si>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</si>
  <si>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</si>
  <si>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Налог с владельцев транспортных средств и других самоходных машин и механизмов </t>
  </si>
  <si>
    <t>в 1,9 р.б.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</si>
  <si>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</si>
  <si>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План на           січень - серпень з урахуванням змін, 
тис. грн.</t>
  </si>
  <si>
    <t>у 4,5 р.б.</t>
  </si>
  <si>
    <t>у 2,2 р.б.</t>
  </si>
  <si>
    <t>у 5,0 р.б.</t>
  </si>
  <si>
    <t>у 2,3 р.б.</t>
  </si>
  <si>
    <t>у 1,9 р.б.</t>
  </si>
  <si>
    <t>у 3,1 р.б.</t>
  </si>
  <si>
    <t>у 2,5 р.б.</t>
  </si>
  <si>
    <t>План на
январь - август с учетом изменений, тыс. грн.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</si>
  <si>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</si>
  <si>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 xml:space="preserve">Надійшло з
 01 січня по 
10 серпня,            тис. грн. </t>
  </si>
  <si>
    <t xml:space="preserve">Поступило          с 01 января
по 10 августа,
тыс. грн. </t>
  </si>
  <si>
    <t>у 3,6 р.б.</t>
  </si>
  <si>
    <t>у 3,2 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</si>
</sst>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SheetLayoutView="100" workbookViewId="0" topLeftCell="A43">
      <selection activeCell="A55" sqref="A55:F55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7" t="s">
        <v>111</v>
      </c>
      <c r="B2" s="117"/>
      <c r="C2" s="117"/>
      <c r="D2" s="117"/>
      <c r="E2" s="117"/>
      <c r="F2" s="117"/>
    </row>
    <row r="3" spans="1:6" ht="15.7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112</v>
      </c>
      <c r="D4" s="72" t="s">
        <v>122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5" t="s">
        <v>22</v>
      </c>
      <c r="B7" s="44">
        <v>1427850</v>
      </c>
      <c r="C7" s="45">
        <v>896713.1</v>
      </c>
      <c r="D7" s="46">
        <v>934015.751</v>
      </c>
      <c r="E7" s="47">
        <f>D7/B7*100</f>
        <v>65.41413670903806</v>
      </c>
      <c r="F7" s="48">
        <f>D7/C7*100</f>
        <v>104.15993153217012</v>
      </c>
    </row>
    <row r="8" spans="1:6" ht="15.75">
      <c r="A8" s="57" t="s">
        <v>49</v>
      </c>
      <c r="B8" s="49">
        <v>2250</v>
      </c>
      <c r="C8" s="45">
        <v>1472</v>
      </c>
      <c r="D8" s="46">
        <v>1211.186</v>
      </c>
      <c r="E8" s="47">
        <f aca="true" t="shared" si="0" ref="E8:E56">D8/B8*100</f>
        <v>53.83048888888888</v>
      </c>
      <c r="F8" s="48">
        <f aca="true" t="shared" si="1" ref="F8:F56">D8/C8*100</f>
        <v>82.28165760869565</v>
      </c>
    </row>
    <row r="9" spans="1:6" ht="15.75">
      <c r="A9" s="56" t="s">
        <v>64</v>
      </c>
      <c r="B9" s="49">
        <v>173790</v>
      </c>
      <c r="C9" s="45">
        <v>107090</v>
      </c>
      <c r="D9" s="46">
        <v>111046.949</v>
      </c>
      <c r="E9" s="47">
        <f t="shared" si="0"/>
        <v>63.897202946084356</v>
      </c>
      <c r="F9" s="48">
        <f t="shared" si="1"/>
        <v>103.69497525445885</v>
      </c>
    </row>
    <row r="10" spans="1:6" ht="15.75">
      <c r="A10" s="57" t="s">
        <v>43</v>
      </c>
      <c r="B10" s="50">
        <f>B11+B15+B17</f>
        <v>629050</v>
      </c>
      <c r="C10" s="50">
        <f>C11+C15+C17</f>
        <v>423129.5</v>
      </c>
      <c r="D10" s="50">
        <f>D11+D15+D16+D17</f>
        <v>362705.88300000003</v>
      </c>
      <c r="E10" s="47">
        <f t="shared" si="0"/>
        <v>57.65930895795247</v>
      </c>
      <c r="F10" s="48">
        <f t="shared" si="1"/>
        <v>85.71982879945739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230952.19999999998</v>
      </c>
      <c r="D11" s="53">
        <f>SUM(D12:D14)</f>
        <v>178356.279</v>
      </c>
      <c r="E11" s="47">
        <f t="shared" si="0"/>
        <v>50.79638841421736</v>
      </c>
      <c r="F11" s="48">
        <f t="shared" si="1"/>
        <v>77.22649058982769</v>
      </c>
    </row>
    <row r="12" spans="1:6" s="12" customFormat="1" ht="31.5">
      <c r="A12" s="51" t="s">
        <v>45</v>
      </c>
      <c r="B12" s="52">
        <v>27890</v>
      </c>
      <c r="C12" s="53">
        <v>19688.8</v>
      </c>
      <c r="D12" s="54">
        <v>21746.457</v>
      </c>
      <c r="E12" s="47">
        <f t="shared" si="0"/>
        <v>77.9722373610613</v>
      </c>
      <c r="F12" s="48">
        <f t="shared" si="1"/>
        <v>110.45090101986916</v>
      </c>
    </row>
    <row r="13" spans="1:6" s="12" customFormat="1" ht="15.75">
      <c r="A13" s="51" t="s">
        <v>24</v>
      </c>
      <c r="B13" s="52">
        <v>319830</v>
      </c>
      <c r="C13" s="53">
        <v>209145</v>
      </c>
      <c r="D13" s="54">
        <v>153735.842</v>
      </c>
      <c r="E13" s="47">
        <f t="shared" si="0"/>
        <v>48.067986742957196</v>
      </c>
      <c r="F13" s="48">
        <f t="shared" si="1"/>
        <v>73.50682158311218</v>
      </c>
    </row>
    <row r="14" spans="1:6" s="12" customFormat="1" ht="15.75">
      <c r="A14" s="51" t="s">
        <v>25</v>
      </c>
      <c r="B14" s="52">
        <v>3400</v>
      </c>
      <c r="C14" s="53">
        <v>2118.4</v>
      </c>
      <c r="D14" s="79">
        <v>2873.98</v>
      </c>
      <c r="E14" s="47">
        <f t="shared" si="0"/>
        <v>84.52882352941177</v>
      </c>
      <c r="F14" s="48">
        <f t="shared" si="1"/>
        <v>135.66748489425981</v>
      </c>
    </row>
    <row r="15" spans="1:6" s="12" customFormat="1" ht="15.75">
      <c r="A15" s="55" t="s">
        <v>26</v>
      </c>
      <c r="B15" s="52">
        <v>350</v>
      </c>
      <c r="C15" s="53">
        <v>227.3</v>
      </c>
      <c r="D15" s="54">
        <v>286.213</v>
      </c>
      <c r="E15" s="47">
        <f t="shared" si="0"/>
        <v>81.77514285714287</v>
      </c>
      <c r="F15" s="48">
        <f t="shared" si="1"/>
        <v>125.91860976682798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191950</v>
      </c>
      <c r="D17" s="54">
        <v>184070.597</v>
      </c>
      <c r="E17" s="47">
        <f t="shared" si="0"/>
        <v>66.3126295122127</v>
      </c>
      <c r="F17" s="48">
        <f t="shared" si="1"/>
        <v>95.89507528002085</v>
      </c>
    </row>
    <row r="18" spans="1:6" s="12" customFormat="1" ht="31.5">
      <c r="A18" s="56" t="s">
        <v>88</v>
      </c>
      <c r="B18" s="52"/>
      <c r="C18" s="53"/>
      <c r="D18" s="46">
        <v>10109.589</v>
      </c>
      <c r="E18" s="47"/>
      <c r="F18" s="48"/>
    </row>
    <row r="19" spans="1:6" ht="15.75">
      <c r="A19" s="56" t="s">
        <v>28</v>
      </c>
      <c r="B19" s="49">
        <v>500</v>
      </c>
      <c r="C19" s="45">
        <v>252.7</v>
      </c>
      <c r="D19" s="44">
        <v>189.061</v>
      </c>
      <c r="E19" s="47">
        <f t="shared" si="0"/>
        <v>37.812200000000004</v>
      </c>
      <c r="F19" s="48">
        <f t="shared" si="1"/>
        <v>74.81638306292047</v>
      </c>
    </row>
    <row r="20" spans="1:6" ht="31.5">
      <c r="A20" s="56" t="s">
        <v>60</v>
      </c>
      <c r="B20" s="49">
        <v>30390</v>
      </c>
      <c r="C20" s="45">
        <v>18664.2</v>
      </c>
      <c r="D20" s="46">
        <v>20158.354</v>
      </c>
      <c r="E20" s="47">
        <f t="shared" si="0"/>
        <v>66.33219480092136</v>
      </c>
      <c r="F20" s="48">
        <f t="shared" si="1"/>
        <v>108.00545429217432</v>
      </c>
    </row>
    <row r="21" spans="1:6" ht="63">
      <c r="A21" s="56" t="s">
        <v>29</v>
      </c>
      <c r="B21" s="49">
        <v>10000</v>
      </c>
      <c r="C21" s="45">
        <v>6604</v>
      </c>
      <c r="D21" s="46">
        <v>6801.436</v>
      </c>
      <c r="E21" s="47">
        <f t="shared" si="0"/>
        <v>68.01436</v>
      </c>
      <c r="F21" s="48">
        <f t="shared" si="1"/>
        <v>102.98964264082373</v>
      </c>
    </row>
    <row r="22" spans="1:6" ht="15.75">
      <c r="A22" s="56" t="s">
        <v>30</v>
      </c>
      <c r="B22" s="49">
        <v>650</v>
      </c>
      <c r="C22" s="45">
        <v>398.2</v>
      </c>
      <c r="D22" s="46">
        <v>300.382</v>
      </c>
      <c r="E22" s="47">
        <f t="shared" si="0"/>
        <v>46.21261538461538</v>
      </c>
      <c r="F22" s="48">
        <f t="shared" si="1"/>
        <v>75.43495730788548</v>
      </c>
    </row>
    <row r="23" spans="1:6" ht="15.75">
      <c r="A23" s="57" t="s">
        <v>31</v>
      </c>
      <c r="B23" s="49">
        <v>4000</v>
      </c>
      <c r="C23" s="45">
        <v>2680</v>
      </c>
      <c r="D23" s="44">
        <v>5141.867</v>
      </c>
      <c r="E23" s="47">
        <f t="shared" si="0"/>
        <v>128.54667500000002</v>
      </c>
      <c r="F23" s="48" t="s">
        <v>110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1451680.458</v>
      </c>
      <c r="E24" s="81">
        <f t="shared" si="0"/>
        <v>63.71267064007584</v>
      </c>
      <c r="F24" s="82">
        <f t="shared" si="1"/>
        <v>99.63464457914556</v>
      </c>
    </row>
    <row r="25" spans="1:6" ht="15.75">
      <c r="A25" s="57" t="s">
        <v>33</v>
      </c>
      <c r="B25" s="49">
        <f>SUM(B26:B41)</f>
        <v>2073637.9640000004</v>
      </c>
      <c r="C25" s="45">
        <f>SUM(C26:C41)</f>
        <v>1487615.5980000002</v>
      </c>
      <c r="D25" s="45">
        <f>SUM(D26:D41)</f>
        <v>1389000.688</v>
      </c>
      <c r="E25" s="47">
        <f t="shared" si="0"/>
        <v>66.98376052686889</v>
      </c>
      <c r="F25" s="48">
        <f t="shared" si="1"/>
        <v>93.37094138212981</v>
      </c>
    </row>
    <row r="26" spans="1:6" ht="80.25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283196.3</v>
      </c>
      <c r="D27" s="61">
        <v>276610.35</v>
      </c>
      <c r="E27" s="47">
        <f t="shared" si="0"/>
        <v>67.20002361387523</v>
      </c>
      <c r="F27" s="48">
        <f t="shared" si="1"/>
        <v>97.67442230000886</v>
      </c>
    </row>
    <row r="28" spans="1:6" ht="34.5" customHeight="1">
      <c r="A28" s="76" t="s">
        <v>35</v>
      </c>
      <c r="B28" s="105">
        <v>428684.4</v>
      </c>
      <c r="C28" s="53">
        <v>307854.7</v>
      </c>
      <c r="D28" s="61">
        <v>288613.8</v>
      </c>
      <c r="E28" s="47">
        <f t="shared" si="0"/>
        <v>67.3254730053158</v>
      </c>
      <c r="F28" s="48">
        <f t="shared" si="1"/>
        <v>93.75000609053556</v>
      </c>
    </row>
    <row r="29" spans="1:6" ht="66" customHeight="1">
      <c r="A29" s="76" t="s">
        <v>103</v>
      </c>
      <c r="B29" s="105">
        <v>9152.012</v>
      </c>
      <c r="C29" s="53">
        <v>3798</v>
      </c>
      <c r="D29" s="61">
        <v>3798</v>
      </c>
      <c r="E29" s="47">
        <f t="shared" si="0"/>
        <v>41.499071461007695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440818.023</v>
      </c>
      <c r="D30" s="61">
        <v>431469.156</v>
      </c>
      <c r="E30" s="47">
        <f t="shared" si="0"/>
        <v>80.98596261841172</v>
      </c>
      <c r="F30" s="48">
        <f t="shared" si="1"/>
        <v>97.8792003701718</v>
      </c>
    </row>
    <row r="31" spans="1:6" ht="99.75" customHeight="1">
      <c r="A31" s="109" t="s">
        <v>70</v>
      </c>
      <c r="B31" s="113">
        <v>1136.5</v>
      </c>
      <c r="C31" s="53">
        <v>961.5</v>
      </c>
      <c r="D31" s="61">
        <v>961.5</v>
      </c>
      <c r="E31" s="47">
        <f t="shared" si="0"/>
        <v>84.6018477782666</v>
      </c>
      <c r="F31" s="48">
        <f t="shared" si="1"/>
        <v>100</v>
      </c>
    </row>
    <row r="32" spans="1:6" ht="286.5" customHeight="1">
      <c r="A32" s="110" t="s">
        <v>71</v>
      </c>
      <c r="B32" s="113">
        <v>608528.8</v>
      </c>
      <c r="C32" s="60">
        <v>394796.6</v>
      </c>
      <c r="D32" s="61">
        <v>334506.394</v>
      </c>
      <c r="E32" s="47">
        <f t="shared" si="0"/>
        <v>54.96968984869738</v>
      </c>
      <c r="F32" s="48">
        <f t="shared" si="1"/>
        <v>84.72879300378979</v>
      </c>
    </row>
    <row r="33" spans="1:6" ht="300" customHeight="1">
      <c r="A33" s="110" t="s">
        <v>99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ht="223.5" customHeight="1">
      <c r="A34" s="110" t="s">
        <v>72</v>
      </c>
      <c r="B34" s="113">
        <v>4359.6</v>
      </c>
      <c r="C34" s="60">
        <v>2915.214</v>
      </c>
      <c r="D34" s="61">
        <v>2915.198</v>
      </c>
      <c r="E34" s="47">
        <f t="shared" si="0"/>
        <v>66.86847417194237</v>
      </c>
      <c r="F34" s="48">
        <f t="shared" si="1"/>
        <v>99.99945115521535</v>
      </c>
    </row>
    <row r="35" spans="1:6" ht="64.5" customHeight="1">
      <c r="A35" s="110" t="s">
        <v>92</v>
      </c>
      <c r="B35" s="113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ht="81" customHeight="1">
      <c r="A36" s="110" t="s">
        <v>97</v>
      </c>
      <c r="B36" s="113">
        <v>5962.19</v>
      </c>
      <c r="C36" s="60">
        <v>4083.58</v>
      </c>
      <c r="D36" s="61">
        <v>4083.58</v>
      </c>
      <c r="E36" s="47">
        <f t="shared" si="0"/>
        <v>68.49127585669025</v>
      </c>
      <c r="F36" s="48">
        <f t="shared" si="1"/>
        <v>100</v>
      </c>
    </row>
    <row r="37" spans="1:6" ht="96" customHeight="1">
      <c r="A37" s="110" t="s">
        <v>98</v>
      </c>
      <c r="B37" s="113">
        <v>6559.538</v>
      </c>
      <c r="C37" s="60">
        <v>4919.648</v>
      </c>
      <c r="D37" s="61">
        <v>4919.648</v>
      </c>
      <c r="E37" s="47">
        <f t="shared" si="0"/>
        <v>74.99991615263149</v>
      </c>
      <c r="F37" s="48">
        <f t="shared" si="1"/>
        <v>100</v>
      </c>
    </row>
    <row r="38" spans="1:6" ht="63" customHeight="1">
      <c r="A38" s="110" t="s">
        <v>75</v>
      </c>
      <c r="B38" s="105">
        <v>38867.2</v>
      </c>
      <c r="C38" s="53">
        <v>25585.2</v>
      </c>
      <c r="D38" s="61">
        <v>22740.05</v>
      </c>
      <c r="E38" s="47">
        <f t="shared" si="0"/>
        <v>58.507044500247</v>
      </c>
      <c r="F38" s="48">
        <f t="shared" si="1"/>
        <v>88.87970389131216</v>
      </c>
    </row>
    <row r="39" spans="1:6" ht="64.5" customHeight="1">
      <c r="A39" s="110" t="s">
        <v>105</v>
      </c>
      <c r="B39" s="105">
        <v>206.3</v>
      </c>
      <c r="C39" s="53">
        <v>206.3</v>
      </c>
      <c r="D39" s="61">
        <v>206.3</v>
      </c>
      <c r="E39" s="47">
        <f t="shared" si="0"/>
        <v>100</v>
      </c>
      <c r="F39" s="48">
        <f t="shared" si="1"/>
        <v>100</v>
      </c>
    </row>
    <row r="40" spans="1:6" ht="81.75" customHeight="1">
      <c r="A40" s="110" t="s">
        <v>73</v>
      </c>
      <c r="B40" s="113">
        <v>13174.6</v>
      </c>
      <c r="C40" s="53">
        <v>8783.3</v>
      </c>
      <c r="D40" s="61">
        <v>8783.3</v>
      </c>
      <c r="E40" s="47">
        <f t="shared" si="0"/>
        <v>66.66843775143077</v>
      </c>
      <c r="F40" s="48">
        <f t="shared" si="1"/>
        <v>100</v>
      </c>
    </row>
    <row r="41" spans="1:6" ht="20.25" customHeight="1">
      <c r="A41" s="111" t="s">
        <v>74</v>
      </c>
      <c r="B41" s="105">
        <v>7343.503</v>
      </c>
      <c r="C41" s="53">
        <v>4699.507</v>
      </c>
      <c r="D41" s="61">
        <v>4395.686</v>
      </c>
      <c r="E41" s="47">
        <f t="shared" si="0"/>
        <v>59.85816305923753</v>
      </c>
      <c r="F41" s="48">
        <f t="shared" si="1"/>
        <v>93.53504527177</v>
      </c>
    </row>
    <row r="42" spans="1:6" s="10" customFormat="1" ht="15.75">
      <c r="A42" s="102" t="s">
        <v>36</v>
      </c>
      <c r="B42" s="59">
        <f>B24+B25</f>
        <v>4352117.964000001</v>
      </c>
      <c r="C42" s="62">
        <f>C24+C25</f>
        <v>2944619.2980000004</v>
      </c>
      <c r="D42" s="63">
        <f>D24+D25</f>
        <v>2840681.146</v>
      </c>
      <c r="E42" s="81">
        <f t="shared" si="0"/>
        <v>65.2712350514771</v>
      </c>
      <c r="F42" s="82">
        <f t="shared" si="1"/>
        <v>96.47023463880049</v>
      </c>
    </row>
    <row r="43" spans="1:6" ht="15.75">
      <c r="A43" s="102" t="s">
        <v>37</v>
      </c>
      <c r="B43" s="49"/>
      <c r="C43" s="62"/>
      <c r="D43" s="64"/>
      <c r="E43" s="47"/>
      <c r="F43" s="82"/>
    </row>
    <row r="44" spans="1:6" ht="47.25">
      <c r="A44" s="106" t="s">
        <v>91</v>
      </c>
      <c r="B44" s="49"/>
      <c r="C44" s="62"/>
      <c r="D44" s="64">
        <v>-0.487</v>
      </c>
      <c r="E44" s="47"/>
      <c r="F44" s="82"/>
    </row>
    <row r="45" spans="1:6" ht="57.75" customHeight="1">
      <c r="A45" s="106" t="s">
        <v>108</v>
      </c>
      <c r="B45" s="49"/>
      <c r="C45" s="62"/>
      <c r="D45" s="64">
        <v>5.714</v>
      </c>
      <c r="E45" s="47"/>
      <c r="F45" s="82"/>
    </row>
    <row r="46" spans="1:6" ht="15.75">
      <c r="A46" s="56" t="s">
        <v>27</v>
      </c>
      <c r="B46" s="49">
        <v>535</v>
      </c>
      <c r="C46" s="99">
        <v>434.4</v>
      </c>
      <c r="D46" s="64">
        <v>668.958</v>
      </c>
      <c r="E46" s="114">
        <f t="shared" si="0"/>
        <v>125.03887850467291</v>
      </c>
      <c r="F46" s="48">
        <f t="shared" si="1"/>
        <v>153.99585635359117</v>
      </c>
    </row>
    <row r="47" spans="1:6" ht="31.5">
      <c r="A47" s="56" t="s">
        <v>106</v>
      </c>
      <c r="B47" s="49"/>
      <c r="C47" s="99"/>
      <c r="D47" s="64">
        <v>0.008</v>
      </c>
      <c r="E47" s="114"/>
      <c r="F47" s="48"/>
    </row>
    <row r="48" spans="1:6" ht="81.75" customHeight="1">
      <c r="A48" s="56" t="s">
        <v>38</v>
      </c>
      <c r="B48" s="49">
        <v>710</v>
      </c>
      <c r="C48" s="99">
        <v>220.1</v>
      </c>
      <c r="D48" s="49">
        <v>999.652</v>
      </c>
      <c r="E48" s="114">
        <f t="shared" si="0"/>
        <v>140.7960563380282</v>
      </c>
      <c r="F48" s="48" t="s">
        <v>113</v>
      </c>
    </row>
    <row r="49" spans="1:6" s="15" customFormat="1" ht="81" customHeight="1">
      <c r="A49" s="100" t="s">
        <v>67</v>
      </c>
      <c r="B49" s="49">
        <v>186</v>
      </c>
      <c r="C49" s="99">
        <v>62</v>
      </c>
      <c r="D49" s="49">
        <v>136.22</v>
      </c>
      <c r="E49" s="114">
        <f t="shared" si="0"/>
        <v>73.23655913978494</v>
      </c>
      <c r="F49" s="48" t="s">
        <v>114</v>
      </c>
    </row>
    <row r="50" spans="1:6" s="14" customFormat="1" ht="47.25">
      <c r="A50" s="56" t="s">
        <v>39</v>
      </c>
      <c r="B50" s="49">
        <v>2500</v>
      </c>
      <c r="C50" s="99">
        <v>1775</v>
      </c>
      <c r="D50" s="49">
        <v>8921.661</v>
      </c>
      <c r="E50" s="114" t="s">
        <v>124</v>
      </c>
      <c r="F50" s="48" t="s">
        <v>115</v>
      </c>
    </row>
    <row r="51" spans="1:6" s="21" customFormat="1" ht="34.5" customHeight="1">
      <c r="A51" s="101" t="s">
        <v>50</v>
      </c>
      <c r="B51" s="49">
        <v>2000</v>
      </c>
      <c r="C51" s="99">
        <v>1000</v>
      </c>
      <c r="D51" s="49"/>
      <c r="E51" s="114"/>
      <c r="F51" s="48"/>
    </row>
    <row r="52" spans="1:6" ht="15.75">
      <c r="A52" s="56" t="s">
        <v>53</v>
      </c>
      <c r="B52" s="78">
        <v>2000</v>
      </c>
      <c r="C52" s="65">
        <v>1460</v>
      </c>
      <c r="D52" s="65">
        <v>4614.977</v>
      </c>
      <c r="E52" s="114" t="s">
        <v>116</v>
      </c>
      <c r="F52" s="48" t="s">
        <v>125</v>
      </c>
    </row>
    <row r="53" spans="1:6" s="10" customFormat="1" ht="15.75">
      <c r="A53" s="77" t="s">
        <v>40</v>
      </c>
      <c r="B53" s="59">
        <f>SUM(B46:B52)</f>
        <v>7931</v>
      </c>
      <c r="C53" s="59">
        <f>SUM(C46:C52)</f>
        <v>4951.5</v>
      </c>
      <c r="D53" s="59">
        <f>SUM(D44:D52)</f>
        <v>15346.703000000001</v>
      </c>
      <c r="E53" s="116" t="s">
        <v>117</v>
      </c>
      <c r="F53" s="82" t="s">
        <v>118</v>
      </c>
    </row>
    <row r="54" spans="1:6" s="80" customFormat="1" ht="15.75">
      <c r="A54" s="77" t="s">
        <v>41</v>
      </c>
      <c r="B54" s="59">
        <f>B42+B53</f>
        <v>4360048.964000001</v>
      </c>
      <c r="C54" s="59">
        <f>C42+C53</f>
        <v>2949570.7980000004</v>
      </c>
      <c r="D54" s="59">
        <f>D42+D53</f>
        <v>2856027.8490000004</v>
      </c>
      <c r="E54" s="81">
        <f t="shared" si="0"/>
        <v>65.50449026104103</v>
      </c>
      <c r="F54" s="82">
        <f t="shared" si="1"/>
        <v>96.82859116101136</v>
      </c>
    </row>
    <row r="55" spans="1:6" s="115" customFormat="1" ht="47.25">
      <c r="A55" s="118" t="s">
        <v>46</v>
      </c>
      <c r="B55" s="119">
        <v>2136</v>
      </c>
      <c r="C55" s="119">
        <v>1100</v>
      </c>
      <c r="D55" s="45">
        <v>2700.882</v>
      </c>
      <c r="E55" s="47">
        <v>126.4</v>
      </c>
      <c r="F55" s="120" t="s">
        <v>119</v>
      </c>
    </row>
    <row r="56" spans="1:6" s="10" customFormat="1" ht="15.75">
      <c r="A56" s="58" t="s">
        <v>42</v>
      </c>
      <c r="B56" s="59">
        <f>B54+B55</f>
        <v>4362184.964000001</v>
      </c>
      <c r="C56" s="66">
        <f>C54+C55</f>
        <v>2950670.7980000004</v>
      </c>
      <c r="D56" s="59">
        <f>D54+D55</f>
        <v>2858728.7310000006</v>
      </c>
      <c r="E56" s="81">
        <f t="shared" si="0"/>
        <v>65.53433095094223</v>
      </c>
      <c r="F56" s="82">
        <f t="shared" si="1"/>
        <v>96.88402830087588</v>
      </c>
    </row>
    <row r="57" spans="3:6" ht="12.75">
      <c r="C57" s="9"/>
      <c r="D57" s="23"/>
      <c r="E57" s="9"/>
      <c r="F57" s="9"/>
    </row>
    <row r="59" spans="1:2" ht="12.75">
      <c r="A59" s="16"/>
      <c r="B59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46">
      <selection activeCell="A55" sqref="A55:F55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7" t="s">
        <v>121</v>
      </c>
      <c r="B2" s="117"/>
      <c r="C2" s="117"/>
      <c r="D2" s="117"/>
      <c r="E2" s="117"/>
      <c r="F2" s="117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120</v>
      </c>
      <c r="D4" s="30" t="s">
        <v>123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3" t="s">
        <v>0</v>
      </c>
      <c r="B7" s="44">
        <v>1427850</v>
      </c>
      <c r="C7" s="45">
        <v>896713.1</v>
      </c>
      <c r="D7" s="46">
        <v>934015.751</v>
      </c>
      <c r="E7" s="47">
        <f>D7/B7*100</f>
        <v>65.41413670903806</v>
      </c>
      <c r="F7" s="48">
        <f>D7/C7*100</f>
        <v>104.15993153217012</v>
      </c>
    </row>
    <row r="8" spans="1:6" ht="15.75">
      <c r="A8" s="83" t="s">
        <v>1</v>
      </c>
      <c r="B8" s="49">
        <v>2250</v>
      </c>
      <c r="C8" s="45">
        <v>1472</v>
      </c>
      <c r="D8" s="46">
        <v>1211.186</v>
      </c>
      <c r="E8" s="47">
        <f aca="true" t="shared" si="0" ref="E8:E56">D8/B8*100</f>
        <v>53.83048888888888</v>
      </c>
      <c r="F8" s="48">
        <f aca="true" t="shared" si="1" ref="F8:F56">D8/C8*100</f>
        <v>82.28165760869565</v>
      </c>
    </row>
    <row r="9" spans="1:6" ht="15.75">
      <c r="A9" s="84" t="s">
        <v>65</v>
      </c>
      <c r="B9" s="49">
        <v>173790</v>
      </c>
      <c r="C9" s="45">
        <v>107090</v>
      </c>
      <c r="D9" s="46">
        <v>111046.949</v>
      </c>
      <c r="E9" s="47">
        <f t="shared" si="0"/>
        <v>63.897202946084356</v>
      </c>
      <c r="F9" s="48">
        <f t="shared" si="1"/>
        <v>103.69497525445885</v>
      </c>
    </row>
    <row r="10" spans="1:6" s="3" customFormat="1" ht="15.75">
      <c r="A10" s="83" t="s">
        <v>44</v>
      </c>
      <c r="B10" s="50">
        <f>B11+B15+B17</f>
        <v>629050</v>
      </c>
      <c r="C10" s="50">
        <f>C11+C15+C17</f>
        <v>423129.5</v>
      </c>
      <c r="D10" s="50">
        <f>D11+D15+D16+D17</f>
        <v>362705.88300000003</v>
      </c>
      <c r="E10" s="47">
        <f t="shared" si="0"/>
        <v>57.65930895795247</v>
      </c>
      <c r="F10" s="48">
        <f t="shared" si="1"/>
        <v>85.71982879945739</v>
      </c>
    </row>
    <row r="11" spans="1:6" s="13" customFormat="1" ht="15.75">
      <c r="A11" s="85" t="s">
        <v>47</v>
      </c>
      <c r="B11" s="52">
        <f>SUM(B12:B14)</f>
        <v>351120</v>
      </c>
      <c r="C11" s="53">
        <f>SUM(C12:C14)</f>
        <v>230952.19999999998</v>
      </c>
      <c r="D11" s="53">
        <f>SUM(D12:D14)</f>
        <v>178356.279</v>
      </c>
      <c r="E11" s="47">
        <f t="shared" si="0"/>
        <v>50.79638841421736</v>
      </c>
      <c r="F11" s="48">
        <f t="shared" si="1"/>
        <v>77.22649058982769</v>
      </c>
    </row>
    <row r="12" spans="1:6" s="13" customFormat="1" ht="31.5">
      <c r="A12" s="86" t="s">
        <v>18</v>
      </c>
      <c r="B12" s="52">
        <v>27890</v>
      </c>
      <c r="C12" s="53">
        <v>19688.8</v>
      </c>
      <c r="D12" s="54">
        <v>21746.457</v>
      </c>
      <c r="E12" s="47">
        <f t="shared" si="0"/>
        <v>77.9722373610613</v>
      </c>
      <c r="F12" s="48">
        <f t="shared" si="1"/>
        <v>110.45090101986916</v>
      </c>
    </row>
    <row r="13" spans="1:6" s="13" customFormat="1" ht="15.75">
      <c r="A13" s="87" t="s">
        <v>62</v>
      </c>
      <c r="B13" s="52">
        <v>319830</v>
      </c>
      <c r="C13" s="53">
        <v>209145</v>
      </c>
      <c r="D13" s="54">
        <v>153735.842</v>
      </c>
      <c r="E13" s="47">
        <f t="shared" si="0"/>
        <v>48.067986742957196</v>
      </c>
      <c r="F13" s="48">
        <f t="shared" si="1"/>
        <v>73.50682158311218</v>
      </c>
    </row>
    <row r="14" spans="1:6" s="13" customFormat="1" ht="15.75">
      <c r="A14" s="85" t="s">
        <v>15</v>
      </c>
      <c r="B14" s="52">
        <v>3400</v>
      </c>
      <c r="C14" s="53">
        <v>2118.4</v>
      </c>
      <c r="D14" s="79">
        <v>2873.98</v>
      </c>
      <c r="E14" s="47">
        <f t="shared" si="0"/>
        <v>84.52882352941177</v>
      </c>
      <c r="F14" s="48">
        <f t="shared" si="1"/>
        <v>135.66748489425981</v>
      </c>
    </row>
    <row r="15" spans="1:6" s="13" customFormat="1" ht="15.75">
      <c r="A15" s="88" t="s">
        <v>2</v>
      </c>
      <c r="B15" s="52">
        <v>350</v>
      </c>
      <c r="C15" s="53">
        <v>227.3</v>
      </c>
      <c r="D15" s="54">
        <v>286.213</v>
      </c>
      <c r="E15" s="47">
        <f t="shared" si="0"/>
        <v>81.77514285714287</v>
      </c>
      <c r="F15" s="48">
        <f t="shared" si="1"/>
        <v>125.91860976682798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88" t="s">
        <v>87</v>
      </c>
      <c r="B17" s="52">
        <v>277580</v>
      </c>
      <c r="C17" s="53">
        <v>191950</v>
      </c>
      <c r="D17" s="54">
        <v>184070.597</v>
      </c>
      <c r="E17" s="47">
        <f t="shared" si="0"/>
        <v>66.3126295122127</v>
      </c>
      <c r="F17" s="48">
        <f t="shared" si="1"/>
        <v>95.89507528002085</v>
      </c>
    </row>
    <row r="18" spans="1:6" s="13" customFormat="1" ht="31.5">
      <c r="A18" s="89" t="s">
        <v>89</v>
      </c>
      <c r="B18" s="52"/>
      <c r="C18" s="53"/>
      <c r="D18" s="46">
        <v>10109.589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252.7</v>
      </c>
      <c r="D19" s="44">
        <v>189.061</v>
      </c>
      <c r="E19" s="47">
        <f t="shared" si="0"/>
        <v>37.812200000000004</v>
      </c>
      <c r="F19" s="48">
        <f t="shared" si="1"/>
        <v>74.81638306292047</v>
      </c>
    </row>
    <row r="20" spans="1:6" ht="31.5">
      <c r="A20" s="89" t="s">
        <v>61</v>
      </c>
      <c r="B20" s="49">
        <v>30390</v>
      </c>
      <c r="C20" s="45">
        <v>18664.2</v>
      </c>
      <c r="D20" s="46">
        <v>20158.354</v>
      </c>
      <c r="E20" s="47">
        <f t="shared" si="0"/>
        <v>66.33219480092136</v>
      </c>
      <c r="F20" s="48">
        <f t="shared" si="1"/>
        <v>108.00545429217432</v>
      </c>
    </row>
    <row r="21" spans="1:6" ht="78.75">
      <c r="A21" s="89" t="s">
        <v>19</v>
      </c>
      <c r="B21" s="49">
        <v>10000</v>
      </c>
      <c r="C21" s="45">
        <v>6604</v>
      </c>
      <c r="D21" s="46">
        <v>6801.436</v>
      </c>
      <c r="E21" s="47">
        <f t="shared" si="0"/>
        <v>68.01436</v>
      </c>
      <c r="F21" s="48">
        <f t="shared" si="1"/>
        <v>102.98964264082373</v>
      </c>
    </row>
    <row r="22" spans="1:6" ht="18" customHeight="1">
      <c r="A22" s="89" t="s">
        <v>3</v>
      </c>
      <c r="B22" s="49">
        <v>650</v>
      </c>
      <c r="C22" s="45">
        <v>398.2</v>
      </c>
      <c r="D22" s="46">
        <v>300.382</v>
      </c>
      <c r="E22" s="47">
        <f t="shared" si="0"/>
        <v>46.21261538461538</v>
      </c>
      <c r="F22" s="48">
        <f t="shared" si="1"/>
        <v>75.43495730788548</v>
      </c>
    </row>
    <row r="23" spans="1:6" ht="15" customHeight="1">
      <c r="A23" s="90" t="s">
        <v>16</v>
      </c>
      <c r="B23" s="49">
        <v>4000</v>
      </c>
      <c r="C23" s="45">
        <v>2680</v>
      </c>
      <c r="D23" s="44">
        <v>5141.867</v>
      </c>
      <c r="E23" s="47">
        <f t="shared" si="0"/>
        <v>128.54667500000002</v>
      </c>
      <c r="F23" s="48" t="s">
        <v>110</v>
      </c>
    </row>
    <row r="24" spans="1:6" s="2" customFormat="1" ht="15.75">
      <c r="A24" s="91" t="s">
        <v>11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1451680.458</v>
      </c>
      <c r="E24" s="81">
        <f t="shared" si="0"/>
        <v>63.71267064007584</v>
      </c>
      <c r="F24" s="82">
        <f t="shared" si="1"/>
        <v>99.63464457914556</v>
      </c>
    </row>
    <row r="25" spans="1:6" s="2" customFormat="1" ht="15.75">
      <c r="A25" s="90" t="s">
        <v>48</v>
      </c>
      <c r="B25" s="49">
        <f>SUM(B26:B41)</f>
        <v>2073637.9640000004</v>
      </c>
      <c r="C25" s="45">
        <f>SUM(C26:C41)</f>
        <v>1487615.5980000002</v>
      </c>
      <c r="D25" s="45">
        <f>SUM(D26:D41)</f>
        <v>1389000.688</v>
      </c>
      <c r="E25" s="47">
        <f t="shared" si="0"/>
        <v>66.98376052686889</v>
      </c>
      <c r="F25" s="48">
        <f t="shared" si="1"/>
        <v>93.37094138212981</v>
      </c>
    </row>
    <row r="26" spans="1:6" s="2" customFormat="1" ht="78.7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7.25">
      <c r="A27" s="92" t="s">
        <v>4</v>
      </c>
      <c r="B27" s="105">
        <v>411622.4</v>
      </c>
      <c r="C27" s="53">
        <v>283196.3</v>
      </c>
      <c r="D27" s="61">
        <v>276610.35</v>
      </c>
      <c r="E27" s="47">
        <f t="shared" si="0"/>
        <v>67.20002361387523</v>
      </c>
      <c r="F27" s="48">
        <f t="shared" si="1"/>
        <v>97.67442230000886</v>
      </c>
    </row>
    <row r="28" spans="1:7" s="2" customFormat="1" ht="37.5" customHeight="1">
      <c r="A28" s="92" t="s">
        <v>76</v>
      </c>
      <c r="B28" s="105">
        <v>428684.4</v>
      </c>
      <c r="C28" s="53">
        <v>307854.7</v>
      </c>
      <c r="D28" s="61">
        <v>288613.8</v>
      </c>
      <c r="E28" s="47">
        <f t="shared" si="0"/>
        <v>67.3254730053158</v>
      </c>
      <c r="F28" s="48">
        <f t="shared" si="1"/>
        <v>93.75000609053556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3798</v>
      </c>
      <c r="D29" s="61">
        <v>3798</v>
      </c>
      <c r="E29" s="47">
        <f t="shared" si="0"/>
        <v>41.499071461007695</v>
      </c>
      <c r="F29" s="48">
        <f t="shared" si="1"/>
        <v>100</v>
      </c>
      <c r="G29" s="20"/>
    </row>
    <row r="30" spans="1:7" s="2" customFormat="1" ht="179.25" customHeight="1">
      <c r="A30" s="103" t="s">
        <v>78</v>
      </c>
      <c r="B30" s="112">
        <v>532770.3</v>
      </c>
      <c r="C30" s="53">
        <v>440818.023</v>
      </c>
      <c r="D30" s="61">
        <v>431469.156</v>
      </c>
      <c r="E30" s="47">
        <f t="shared" si="0"/>
        <v>80.98596261841172</v>
      </c>
      <c r="F30" s="48">
        <f t="shared" si="1"/>
        <v>97.8792003701718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961.5</v>
      </c>
      <c r="D31" s="61">
        <v>961.5</v>
      </c>
      <c r="E31" s="47">
        <f t="shared" si="0"/>
        <v>84.6018477782666</v>
      </c>
      <c r="F31" s="48">
        <f t="shared" si="1"/>
        <v>100</v>
      </c>
      <c r="G31" s="20"/>
    </row>
    <row r="32" spans="1:6" s="2" customFormat="1" ht="330.75">
      <c r="A32" s="85" t="s">
        <v>79</v>
      </c>
      <c r="B32" s="113">
        <v>608528.8</v>
      </c>
      <c r="C32" s="60">
        <v>394796.6</v>
      </c>
      <c r="D32" s="61">
        <v>334506.394</v>
      </c>
      <c r="E32" s="47">
        <f t="shared" si="0"/>
        <v>54.96968984869738</v>
      </c>
      <c r="F32" s="48">
        <f t="shared" si="1"/>
        <v>84.72879300378979</v>
      </c>
    </row>
    <row r="33" spans="1:6" s="2" customFormat="1" ht="299.25">
      <c r="A33" s="85" t="s">
        <v>100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s="2" customFormat="1" ht="228.75" customHeight="1">
      <c r="A34" s="104" t="s">
        <v>80</v>
      </c>
      <c r="B34" s="113">
        <v>4359.6</v>
      </c>
      <c r="C34" s="60">
        <v>2915.214</v>
      </c>
      <c r="D34" s="61">
        <v>2915.198</v>
      </c>
      <c r="E34" s="47">
        <f t="shared" si="0"/>
        <v>66.86847417194237</v>
      </c>
      <c r="F34" s="48">
        <f t="shared" si="1"/>
        <v>99.99945115521535</v>
      </c>
    </row>
    <row r="35" spans="1:6" s="2" customFormat="1" ht="65.25" customHeight="1">
      <c r="A35" s="104" t="s">
        <v>94</v>
      </c>
      <c r="B35" s="113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s="2" customFormat="1" ht="85.5" customHeight="1">
      <c r="A36" s="104" t="s">
        <v>101</v>
      </c>
      <c r="B36" s="113">
        <v>5962.19</v>
      </c>
      <c r="C36" s="60">
        <v>4083.58</v>
      </c>
      <c r="D36" s="61">
        <v>4083.58</v>
      </c>
      <c r="E36" s="47">
        <f t="shared" si="0"/>
        <v>68.49127585669025</v>
      </c>
      <c r="F36" s="48">
        <f t="shared" si="1"/>
        <v>100</v>
      </c>
    </row>
    <row r="37" spans="1:6" s="2" customFormat="1" ht="102.75" customHeight="1">
      <c r="A37" s="104" t="s">
        <v>102</v>
      </c>
      <c r="B37" s="113">
        <v>6559.538</v>
      </c>
      <c r="C37" s="60">
        <v>4919.648</v>
      </c>
      <c r="D37" s="61">
        <v>4919.648</v>
      </c>
      <c r="E37" s="47">
        <f t="shared" si="0"/>
        <v>74.99991615263149</v>
      </c>
      <c r="F37" s="48">
        <f t="shared" si="1"/>
        <v>100</v>
      </c>
    </row>
    <row r="38" spans="1:6" s="2" customFormat="1" ht="66.75" customHeight="1">
      <c r="A38" s="94" t="s">
        <v>81</v>
      </c>
      <c r="B38" s="105">
        <v>38867.2</v>
      </c>
      <c r="C38" s="53">
        <v>25585.2</v>
      </c>
      <c r="D38" s="61">
        <v>22740.05</v>
      </c>
      <c r="E38" s="47">
        <f t="shared" si="0"/>
        <v>58.507044500247</v>
      </c>
      <c r="F38" s="48">
        <f t="shared" si="1"/>
        <v>88.87970389131216</v>
      </c>
    </row>
    <row r="39" spans="1:6" s="2" customFormat="1" ht="66.75" customHeight="1">
      <c r="A39" s="94" t="s">
        <v>93</v>
      </c>
      <c r="B39" s="105">
        <v>206.3</v>
      </c>
      <c r="C39" s="53">
        <v>206.3</v>
      </c>
      <c r="D39" s="61">
        <v>206.3</v>
      </c>
      <c r="E39" s="47">
        <f t="shared" si="0"/>
        <v>100</v>
      </c>
      <c r="F39" s="48">
        <f t="shared" si="1"/>
        <v>100</v>
      </c>
    </row>
    <row r="40" spans="1:6" ht="84" customHeight="1">
      <c r="A40" s="95" t="s">
        <v>82</v>
      </c>
      <c r="B40" s="113">
        <v>13174.6</v>
      </c>
      <c r="C40" s="53">
        <v>8783.3</v>
      </c>
      <c r="D40" s="61">
        <v>8783.3</v>
      </c>
      <c r="E40" s="47">
        <f t="shared" si="0"/>
        <v>66.66843775143077</v>
      </c>
      <c r="F40" s="48">
        <f t="shared" si="1"/>
        <v>100</v>
      </c>
    </row>
    <row r="41" spans="1:6" ht="17.25" customHeight="1">
      <c r="A41" s="95" t="s">
        <v>83</v>
      </c>
      <c r="B41" s="105">
        <v>7343.503</v>
      </c>
      <c r="C41" s="53">
        <v>4699.507</v>
      </c>
      <c r="D41" s="61">
        <v>4395.686</v>
      </c>
      <c r="E41" s="47">
        <f t="shared" si="0"/>
        <v>59.85816305923753</v>
      </c>
      <c r="F41" s="48">
        <f t="shared" si="1"/>
        <v>93.53504527177</v>
      </c>
    </row>
    <row r="42" spans="1:6" ht="15.75">
      <c r="A42" s="96" t="s">
        <v>12</v>
      </c>
      <c r="B42" s="59">
        <f>B24+B25</f>
        <v>4352117.964000001</v>
      </c>
      <c r="C42" s="62">
        <f>C24+C25</f>
        <v>2944619.2980000004</v>
      </c>
      <c r="D42" s="63">
        <f>D24+D25</f>
        <v>2840681.146</v>
      </c>
      <c r="E42" s="81">
        <f t="shared" si="0"/>
        <v>65.2712350514771</v>
      </c>
      <c r="F42" s="82">
        <f t="shared" si="1"/>
        <v>96.47023463880049</v>
      </c>
    </row>
    <row r="43" spans="1:6" ht="15.75">
      <c r="A43" s="96" t="s">
        <v>13</v>
      </c>
      <c r="B43" s="49"/>
      <c r="C43" s="62"/>
      <c r="D43" s="64"/>
      <c r="E43" s="47"/>
      <c r="F43" s="82"/>
    </row>
    <row r="44" spans="1:6" ht="48.75" customHeight="1">
      <c r="A44" s="89" t="s">
        <v>90</v>
      </c>
      <c r="B44" s="49"/>
      <c r="C44" s="62"/>
      <c r="D44" s="64">
        <v>-0.487</v>
      </c>
      <c r="E44" s="47"/>
      <c r="F44" s="82"/>
    </row>
    <row r="45" spans="1:6" ht="48.75" customHeight="1">
      <c r="A45" s="84" t="s">
        <v>109</v>
      </c>
      <c r="B45" s="49"/>
      <c r="C45" s="62"/>
      <c r="D45" s="64">
        <v>5.714</v>
      </c>
      <c r="E45" s="47"/>
      <c r="F45" s="82"/>
    </row>
    <row r="46" spans="1:6" s="11" customFormat="1" ht="21.75" customHeight="1">
      <c r="A46" s="89" t="s">
        <v>66</v>
      </c>
      <c r="B46" s="49">
        <v>535</v>
      </c>
      <c r="C46" s="99">
        <v>434.4</v>
      </c>
      <c r="D46" s="64">
        <v>668.958</v>
      </c>
      <c r="E46" s="114">
        <f t="shared" si="0"/>
        <v>125.03887850467291</v>
      </c>
      <c r="F46" s="48">
        <f t="shared" si="1"/>
        <v>153.99585635359117</v>
      </c>
    </row>
    <row r="47" spans="1:6" s="11" customFormat="1" ht="36.75" customHeight="1">
      <c r="A47" s="56" t="s">
        <v>107</v>
      </c>
      <c r="B47" s="49"/>
      <c r="C47" s="99"/>
      <c r="D47" s="64">
        <v>0.008</v>
      </c>
      <c r="E47" s="114"/>
      <c r="F47" s="48"/>
    </row>
    <row r="48" spans="1:6" s="19" customFormat="1" ht="85.5" customHeight="1">
      <c r="A48" s="89" t="s">
        <v>17</v>
      </c>
      <c r="B48" s="49">
        <v>710</v>
      </c>
      <c r="C48" s="99">
        <v>220.1</v>
      </c>
      <c r="D48" s="49">
        <v>999.652</v>
      </c>
      <c r="E48" s="114">
        <f t="shared" si="0"/>
        <v>140.7960563380282</v>
      </c>
      <c r="F48" s="48" t="s">
        <v>113</v>
      </c>
    </row>
    <row r="49" spans="1:6" s="25" customFormat="1" ht="78.75">
      <c r="A49" s="89" t="s">
        <v>68</v>
      </c>
      <c r="B49" s="49">
        <v>186</v>
      </c>
      <c r="C49" s="99">
        <v>62</v>
      </c>
      <c r="D49" s="49">
        <v>136.22</v>
      </c>
      <c r="E49" s="114">
        <f t="shared" si="0"/>
        <v>73.23655913978494</v>
      </c>
      <c r="F49" s="48" t="s">
        <v>114</v>
      </c>
    </row>
    <row r="50" spans="1:6" ht="47.25">
      <c r="A50" s="89" t="s">
        <v>5</v>
      </c>
      <c r="B50" s="49">
        <v>2500</v>
      </c>
      <c r="C50" s="99">
        <v>1775</v>
      </c>
      <c r="D50" s="49">
        <v>8921.661</v>
      </c>
      <c r="E50" s="114" t="s">
        <v>124</v>
      </c>
      <c r="F50" s="48" t="s">
        <v>115</v>
      </c>
    </row>
    <row r="51" spans="1:6" s="2" customFormat="1" ht="47.25">
      <c r="A51" s="97" t="s">
        <v>51</v>
      </c>
      <c r="B51" s="49">
        <v>2000</v>
      </c>
      <c r="C51" s="99">
        <v>1000</v>
      </c>
      <c r="D51" s="49"/>
      <c r="E51" s="114"/>
      <c r="F51" s="48"/>
    </row>
    <row r="52" spans="1:6" s="25" customFormat="1" ht="15.75">
      <c r="A52" s="89" t="s">
        <v>54</v>
      </c>
      <c r="B52" s="78">
        <v>2000</v>
      </c>
      <c r="C52" s="65">
        <v>1460</v>
      </c>
      <c r="D52" s="65">
        <v>4614.977</v>
      </c>
      <c r="E52" s="114" t="s">
        <v>116</v>
      </c>
      <c r="F52" s="48" t="s">
        <v>125</v>
      </c>
    </row>
    <row r="53" spans="1:6" s="25" customFormat="1" ht="15.75">
      <c r="A53" s="96" t="s">
        <v>6</v>
      </c>
      <c r="B53" s="59">
        <f>SUM(B46:B52)</f>
        <v>7931</v>
      </c>
      <c r="C53" s="59">
        <f>SUM(C46:C52)</f>
        <v>4951.5</v>
      </c>
      <c r="D53" s="59">
        <f>SUM(D44:D52)</f>
        <v>15346.703000000001</v>
      </c>
      <c r="E53" s="116" t="s">
        <v>117</v>
      </c>
      <c r="F53" s="82" t="s">
        <v>118</v>
      </c>
    </row>
    <row r="54" spans="1:6" s="25" customFormat="1" ht="15.75">
      <c r="A54" s="96" t="s">
        <v>7</v>
      </c>
      <c r="B54" s="59">
        <f>B42+B53</f>
        <v>4360048.964000001</v>
      </c>
      <c r="C54" s="59">
        <f>C42+C53</f>
        <v>2949570.7980000004</v>
      </c>
      <c r="D54" s="59">
        <f>D42+D53</f>
        <v>2856027.8490000004</v>
      </c>
      <c r="E54" s="81">
        <f t="shared" si="0"/>
        <v>65.50449026104103</v>
      </c>
      <c r="F54" s="82">
        <f t="shared" si="1"/>
        <v>96.82859116101136</v>
      </c>
    </row>
    <row r="55" spans="1:6" ht="47.25">
      <c r="A55" s="121" t="s">
        <v>63</v>
      </c>
      <c r="B55" s="119">
        <v>2136</v>
      </c>
      <c r="C55" s="119">
        <v>1100</v>
      </c>
      <c r="D55" s="45">
        <v>2700.882</v>
      </c>
      <c r="E55" s="47">
        <v>126.4</v>
      </c>
      <c r="F55" s="120" t="s">
        <v>119</v>
      </c>
    </row>
    <row r="56" spans="1:6" ht="15.75">
      <c r="A56" s="98" t="s">
        <v>14</v>
      </c>
      <c r="B56" s="59">
        <f>B54+B55</f>
        <v>4362184.964000001</v>
      </c>
      <c r="C56" s="66">
        <f>C54+C55</f>
        <v>2950670.7980000004</v>
      </c>
      <c r="D56" s="59">
        <f>D54+D55</f>
        <v>2858728.7310000006</v>
      </c>
      <c r="E56" s="81">
        <f t="shared" si="0"/>
        <v>65.53433095094223</v>
      </c>
      <c r="F56" s="82">
        <f t="shared" si="1"/>
        <v>96.88402830087588</v>
      </c>
    </row>
    <row r="57" spans="1:6" ht="15.75">
      <c r="A57" s="28"/>
      <c r="C57" s="1"/>
      <c r="F57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Танечка</cp:lastModifiedBy>
  <cp:lastPrinted>2018-08-06T12:29:49Z</cp:lastPrinted>
  <dcterms:created xsi:type="dcterms:W3CDTF">2004-07-02T06:40:36Z</dcterms:created>
  <dcterms:modified xsi:type="dcterms:W3CDTF">2018-08-13T12:07:27Z</dcterms:modified>
  <cp:category/>
  <cp:version/>
  <cp:contentType/>
  <cp:contentStatus/>
</cp:coreProperties>
</file>