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<sst xmlns="http://schemas.openxmlformats.org/spreadsheetml/2006/main" count="102" uniqueCount="100">
  <si>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</si>
  <si>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</si>
  <si>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</si>
  <si>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</si>
  <si>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</si>
  <si>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</si>
  <si>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</si>
  <si>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</si>
  <si>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</si>
  <si>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</si>
  <si>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</si>
  <si>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</si>
  <si>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</si>
  <si>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</si>
  <si>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</si>
  <si>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</si>
  <si>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</si>
  <si>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</si>
  <si>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</si>
  <si>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</si>
  <si>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</si>
  <si>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</si>
  <si>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</si>
  <si>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</si>
  <si>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</si>
  <si>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</si>
  <si>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</si>
  <si>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</si>
  <si>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</si>
  <si>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</si>
  <si>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</si>
  <si>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</si>
  <si>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</si>
  <si>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</si>
  <si>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</si>
  <si>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</si>
  <si>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</si>
  <si>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</si>
  <si>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</si>
  <si>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</si>
  <si>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</si>
  <si>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</si>
  <si>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</si>
  <si>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</si>
  <si>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</si>
  <si>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</si>
  <si>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</si>
  <si>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</si>
  <si>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</si>
  <si>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</si>
  <si>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</si>
  <si>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</si>
  <si>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</si>
  <si>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</si>
  <si>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</si>
  <si>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</si>
  <si>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</si>
  <si>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</si>
  <si>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</si>
  <si>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</si>
  <si>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</si>
  <si>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</si>
  <si>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</si>
  <si>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</si>
  <si>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</si>
  <si>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</si>
  <si>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</si>
  <si>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</si>
  <si>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</si>
  <si>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</si>
  <si>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</si>
  <si>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</si>
  <si>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</si>
  <si>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</si>
  <si>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</si>
  <si>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</si>
  <si>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</si>
  <si>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</si>
  <si>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</si>
  <si>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</si>
  <si>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</si>
  <si>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</si>
  <si>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</si>
  <si>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</si>
  <si>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</si>
  <si>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</si>
  <si>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</si>
  <si>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</si>
  <si>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</si>
  <si>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</si>
  <si>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</si>
  <si>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</si>
  <si>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</si>
  <si>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</si>
  <si>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План на           січень - липень  з урахуванням змін, 
тис. грн.</t>
  </si>
  <si>
    <t>План на
 январь -июль с учетом изменений, тыс. грн.</t>
  </si>
  <si>
    <t>в 5,5 р.б.</t>
  </si>
  <si>
    <t>в 6,0 р.б.</t>
  </si>
  <si>
    <t xml:space="preserve">Надійшло з
 01 січня по 
22 липня        тис. грн. </t>
  </si>
  <si>
    <t xml:space="preserve">Поступило          с  01 января по 22 июля,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</si>
</sst>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view="pageBreakPreview" zoomScale="75" zoomScaleSheetLayoutView="75" zoomScalePageLayoutView="0" workbookViewId="0" topLeftCell="A40">
      <selection activeCell="B46" sqref="B46:F46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2"/>
      <c r="E1" s="12"/>
      <c r="F1" s="6"/>
      <c r="G1" s="13"/>
    </row>
    <row r="2" spans="1:7" ht="26.25" customHeight="1">
      <c r="A2" s="102" t="s">
        <v>89</v>
      </c>
      <c r="B2" s="102"/>
      <c r="C2" s="102"/>
      <c r="D2" s="102"/>
      <c r="E2" s="102"/>
      <c r="F2" s="102"/>
      <c r="G2" s="13"/>
    </row>
    <row r="3" spans="1:7" ht="15">
      <c r="A3" s="3"/>
      <c r="B3" s="70"/>
      <c r="C3" s="7"/>
      <c r="D3" s="8"/>
      <c r="E3" s="8"/>
      <c r="F3" s="6"/>
      <c r="G3" s="13"/>
    </row>
    <row r="4" spans="1:7" ht="74.25" customHeight="1">
      <c r="A4" s="87" t="s">
        <v>29</v>
      </c>
      <c r="B4" s="91" t="s">
        <v>91</v>
      </c>
      <c r="C4" s="88" t="s">
        <v>94</v>
      </c>
      <c r="D4" s="89" t="s">
        <v>98</v>
      </c>
      <c r="E4" s="92" t="s">
        <v>92</v>
      </c>
      <c r="F4" s="90" t="s">
        <v>93</v>
      </c>
      <c r="G4" s="13"/>
    </row>
    <row r="5" spans="1:7" ht="49.5" customHeight="1" hidden="1">
      <c r="A5" s="87"/>
      <c r="B5" s="91"/>
      <c r="C5" s="88"/>
      <c r="D5" s="89"/>
      <c r="E5" s="92"/>
      <c r="F5" s="90"/>
      <c r="G5" s="13"/>
    </row>
    <row r="6" spans="1:7" ht="15">
      <c r="A6" s="17" t="s">
        <v>30</v>
      </c>
      <c r="B6" s="71"/>
      <c r="C6" s="15"/>
      <c r="D6" s="16"/>
      <c r="E6" s="16"/>
      <c r="F6" s="14"/>
      <c r="G6" s="13"/>
    </row>
    <row r="7" spans="1:7" ht="20.25" customHeight="1">
      <c r="A7" s="28" t="s">
        <v>31</v>
      </c>
      <c r="B7" s="66">
        <v>880000</v>
      </c>
      <c r="C7" s="61">
        <v>482257.38</v>
      </c>
      <c r="D7" s="50">
        <v>524157.951</v>
      </c>
      <c r="E7" s="80">
        <f>D7/B7*100</f>
        <v>59.56340352272728</v>
      </c>
      <c r="F7" s="9">
        <f>D7/C7*100</f>
        <v>108.68842504805214</v>
      </c>
      <c r="G7" s="13"/>
    </row>
    <row r="8" spans="1:7" ht="15">
      <c r="A8" s="25" t="s">
        <v>69</v>
      </c>
      <c r="B8" s="68">
        <v>2400</v>
      </c>
      <c r="C8" s="61">
        <v>1600.4</v>
      </c>
      <c r="D8" s="50">
        <v>1117.624</v>
      </c>
      <c r="E8" s="80">
        <f aca="true" t="shared" si="0" ref="E8:E47">D8/B8*100</f>
        <v>46.56766666666667</v>
      </c>
      <c r="F8" s="9">
        <f aca="true" t="shared" si="1" ref="F8:F24">D8/C8*100</f>
        <v>69.83404148962758</v>
      </c>
      <c r="G8" s="13"/>
    </row>
    <row r="9" spans="1:7" ht="45">
      <c r="A9" s="24" t="s">
        <v>32</v>
      </c>
      <c r="B9" s="59">
        <v>118000</v>
      </c>
      <c r="C9" s="61">
        <v>68300</v>
      </c>
      <c r="D9" s="50">
        <v>77126.768</v>
      </c>
      <c r="E9" s="80">
        <f t="shared" si="0"/>
        <v>65.36166779661016</v>
      </c>
      <c r="F9" s="9">
        <f t="shared" si="1"/>
        <v>112.92352562225476</v>
      </c>
      <c r="G9" s="13"/>
    </row>
    <row r="10" spans="1:7" ht="15">
      <c r="A10" s="25" t="s">
        <v>60</v>
      </c>
      <c r="B10" s="68">
        <f>B11+B15+B17</f>
        <v>391790</v>
      </c>
      <c r="C10" s="61">
        <f>C11+C15+C17</f>
        <v>223846.55</v>
      </c>
      <c r="D10" s="10">
        <f>D11+D15+D16+D17</f>
        <v>246336.79100000003</v>
      </c>
      <c r="E10" s="80">
        <f t="shared" si="0"/>
        <v>62.87470098777407</v>
      </c>
      <c r="F10" s="9">
        <f t="shared" si="1"/>
        <v>110.0471689199588</v>
      </c>
      <c r="G10" s="13"/>
    </row>
    <row r="11" spans="1:7" s="46" customFormat="1" ht="15">
      <c r="A11" s="20" t="s">
        <v>33</v>
      </c>
      <c r="B11" s="76">
        <f>SUM(B12:B14)</f>
        <v>245165</v>
      </c>
      <c r="C11" s="77">
        <f>C12+C13+C14</f>
        <v>137607</v>
      </c>
      <c r="D11" s="40">
        <f>D12+D13+D14</f>
        <v>141550.23</v>
      </c>
      <c r="E11" s="80">
        <f t="shared" si="0"/>
        <v>57.73672016805009</v>
      </c>
      <c r="F11" s="78">
        <f t="shared" si="1"/>
        <v>102.86557369901242</v>
      </c>
      <c r="G11" s="45"/>
    </row>
    <row r="12" spans="1:7" s="46" customFormat="1" ht="30">
      <c r="A12" s="20" t="s">
        <v>62</v>
      </c>
      <c r="B12" s="76">
        <v>15570</v>
      </c>
      <c r="C12" s="77">
        <v>10966</v>
      </c>
      <c r="D12" s="51">
        <v>12474.226</v>
      </c>
      <c r="E12" s="80">
        <f t="shared" si="0"/>
        <v>80.11705844572897</v>
      </c>
      <c r="F12" s="78">
        <f t="shared" si="1"/>
        <v>113.75365675724969</v>
      </c>
      <c r="G12" s="45"/>
    </row>
    <row r="13" spans="1:7" s="46" customFormat="1" ht="15">
      <c r="A13" s="20" t="s">
        <v>34</v>
      </c>
      <c r="B13" s="76">
        <v>224600</v>
      </c>
      <c r="C13" s="77">
        <v>125925</v>
      </c>
      <c r="D13" s="51">
        <v>128253.293</v>
      </c>
      <c r="E13" s="80">
        <f t="shared" si="0"/>
        <v>57.10297996438113</v>
      </c>
      <c r="F13" s="78">
        <f t="shared" si="1"/>
        <v>101.84895215405996</v>
      </c>
      <c r="G13" s="45"/>
    </row>
    <row r="14" spans="1:7" s="46" customFormat="1" ht="15">
      <c r="A14" s="20" t="s">
        <v>35</v>
      </c>
      <c r="B14" s="76">
        <v>4995</v>
      </c>
      <c r="C14" s="77">
        <v>716</v>
      </c>
      <c r="D14" s="51">
        <v>822.711</v>
      </c>
      <c r="E14" s="80">
        <f t="shared" si="0"/>
        <v>16.470690690690688</v>
      </c>
      <c r="F14" s="78">
        <f t="shared" si="1"/>
        <v>114.90377094972067</v>
      </c>
      <c r="G14" s="45"/>
    </row>
    <row r="15" spans="1:7" s="46" customFormat="1" ht="15">
      <c r="A15" s="23" t="s">
        <v>36</v>
      </c>
      <c r="B15" s="76">
        <v>195</v>
      </c>
      <c r="C15" s="77">
        <v>109.55</v>
      </c>
      <c r="D15" s="51">
        <v>129.005</v>
      </c>
      <c r="E15" s="80">
        <f t="shared" si="0"/>
        <v>66.15641025641025</v>
      </c>
      <c r="F15" s="78">
        <f t="shared" si="1"/>
        <v>117.75901414879051</v>
      </c>
      <c r="G15" s="45"/>
    </row>
    <row r="16" spans="1:7" s="46" customFormat="1" ht="45">
      <c r="A16" s="23" t="s">
        <v>71</v>
      </c>
      <c r="B16" s="76"/>
      <c r="C16" s="77"/>
      <c r="D16" s="51">
        <v>-97.743</v>
      </c>
      <c r="E16" s="80"/>
      <c r="F16" s="78"/>
      <c r="G16" s="45"/>
    </row>
    <row r="17" spans="1:7" s="46" customFormat="1" ht="15">
      <c r="A17" s="23" t="s">
        <v>37</v>
      </c>
      <c r="B17" s="76">
        <v>146430</v>
      </c>
      <c r="C17" s="77">
        <v>86130</v>
      </c>
      <c r="D17" s="51">
        <v>104755.299</v>
      </c>
      <c r="E17" s="80">
        <f t="shared" si="0"/>
        <v>71.53950624871952</v>
      </c>
      <c r="F17" s="78">
        <f t="shared" si="1"/>
        <v>121.62463601532568</v>
      </c>
      <c r="G17" s="45"/>
    </row>
    <row r="18" spans="1:7" ht="15">
      <c r="A18" s="24" t="s">
        <v>39</v>
      </c>
      <c r="B18" s="59">
        <v>150</v>
      </c>
      <c r="C18" s="61">
        <v>85</v>
      </c>
      <c r="D18" s="50">
        <v>-80.641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8270</v>
      </c>
      <c r="D19" s="50">
        <v>7736.639</v>
      </c>
      <c r="E19" s="80">
        <f t="shared" si="0"/>
        <v>54.44503166783955</v>
      </c>
      <c r="F19" s="9">
        <f t="shared" si="1"/>
        <v>93.55065296251512</v>
      </c>
      <c r="G19" s="13"/>
    </row>
    <row r="20" spans="1:7" ht="60">
      <c r="A20" s="24" t="s">
        <v>41</v>
      </c>
      <c r="B20" s="59">
        <v>7400</v>
      </c>
      <c r="C20" s="61">
        <v>4234</v>
      </c>
      <c r="D20" s="50">
        <v>5598.545</v>
      </c>
      <c r="E20" s="80">
        <f t="shared" si="0"/>
        <v>75.65601351351351</v>
      </c>
      <c r="F20" s="9">
        <f t="shared" si="1"/>
        <v>132.22827113840341</v>
      </c>
      <c r="G20" s="13"/>
    </row>
    <row r="21" spans="1:7" ht="15">
      <c r="A21" s="24" t="s">
        <v>42</v>
      </c>
      <c r="B21" s="59">
        <v>5800</v>
      </c>
      <c r="C21" s="61">
        <v>3530.5</v>
      </c>
      <c r="D21" s="50">
        <v>3018.746</v>
      </c>
      <c r="E21" s="80">
        <f t="shared" si="0"/>
        <v>52.04734482758621</v>
      </c>
      <c r="F21" s="9">
        <f t="shared" si="1"/>
        <v>85.50477269508569</v>
      </c>
      <c r="G21" s="13"/>
    </row>
    <row r="22" spans="1:7" ht="30">
      <c r="A22" s="24" t="s">
        <v>78</v>
      </c>
      <c r="B22" s="59"/>
      <c r="C22" s="61"/>
      <c r="D22" s="50">
        <v>16868.852</v>
      </c>
      <c r="E22" s="80"/>
      <c r="F22" s="9"/>
      <c r="G22" s="13"/>
    </row>
    <row r="23" spans="1:7" ht="15">
      <c r="A23" s="25" t="s">
        <v>43</v>
      </c>
      <c r="B23" s="59">
        <v>3430</v>
      </c>
      <c r="C23" s="61">
        <v>2000</v>
      </c>
      <c r="D23" s="66">
        <v>2942.94</v>
      </c>
      <c r="E23" s="80">
        <f t="shared" si="0"/>
        <v>85.8</v>
      </c>
      <c r="F23" s="9">
        <f t="shared" si="1"/>
        <v>147.147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884824.2150000001</v>
      </c>
      <c r="E24" s="81">
        <f t="shared" si="0"/>
        <v>62.17233343638894</v>
      </c>
      <c r="F24" s="60">
        <f t="shared" si="1"/>
        <v>111.42144103646909</v>
      </c>
      <c r="G24" s="36"/>
    </row>
    <row r="25" spans="1:7" ht="23.25" customHeight="1">
      <c r="A25" s="25" t="s">
        <v>45</v>
      </c>
      <c r="B25" s="59">
        <f>SUM(B26:B33)</f>
        <v>1306855.8730000001</v>
      </c>
      <c r="C25" s="61">
        <f>SUM(C26:C33)</f>
        <v>814314.5</v>
      </c>
      <c r="D25" s="61">
        <f>SUM(D26:D33)</f>
        <v>798921.12</v>
      </c>
      <c r="E25" s="80">
        <f t="shared" si="0"/>
        <v>61.133070333609766</v>
      </c>
      <c r="F25" s="9">
        <f aca="true" t="shared" si="2" ref="F25:F34">D25/C25*100</f>
        <v>98.10965173774997</v>
      </c>
      <c r="G25" s="33"/>
    </row>
    <row r="26" spans="1:7" ht="119.25" customHeight="1">
      <c r="A26" s="30" t="s">
        <v>46</v>
      </c>
      <c r="B26" s="76">
        <v>425980</v>
      </c>
      <c r="C26" s="79">
        <v>260040.241</v>
      </c>
      <c r="D26" s="57">
        <v>260039.909</v>
      </c>
      <c r="E26" s="80">
        <f t="shared" si="0"/>
        <v>61.04509812667261</v>
      </c>
      <c r="F26" s="78">
        <f t="shared" si="2"/>
        <v>99.9998723274526</v>
      </c>
      <c r="G26" s="33"/>
    </row>
    <row r="27" spans="1:7" ht="133.5" customHeight="1">
      <c r="A27" s="30" t="s">
        <v>47</v>
      </c>
      <c r="B27" s="76">
        <v>233260.1</v>
      </c>
      <c r="C27" s="79">
        <v>162469.8</v>
      </c>
      <c r="D27" s="57">
        <v>147510.933</v>
      </c>
      <c r="E27" s="80">
        <f t="shared" si="0"/>
        <v>63.23881924083887</v>
      </c>
      <c r="F27" s="78">
        <f t="shared" si="2"/>
        <v>90.79283226790456</v>
      </c>
      <c r="G27" s="33"/>
    </row>
    <row r="28" spans="1:7" ht="80.25" customHeight="1">
      <c r="A28" s="30" t="s">
        <v>48</v>
      </c>
      <c r="B28" s="76">
        <v>291.9</v>
      </c>
      <c r="C28" s="77">
        <v>275.059</v>
      </c>
      <c r="D28" s="57">
        <v>275.059</v>
      </c>
      <c r="E28" s="80">
        <f t="shared" si="0"/>
        <v>94.23055841041455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198763.2</v>
      </c>
      <c r="D29" s="57">
        <v>198763.2</v>
      </c>
      <c r="E29" s="80">
        <f t="shared" si="0"/>
        <v>64.23869676016076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187927.166</v>
      </c>
      <c r="D30" s="57">
        <v>187901.909</v>
      </c>
      <c r="E30" s="80">
        <f t="shared" si="0"/>
        <v>56.90997689996321</v>
      </c>
      <c r="F30" s="78">
        <f t="shared" si="2"/>
        <v>99.9865602187605</v>
      </c>
      <c r="G30" s="33"/>
    </row>
    <row r="31" spans="1:7" ht="147.75" customHeight="1">
      <c r="A31" s="31" t="s">
        <v>51</v>
      </c>
      <c r="B31" s="76">
        <v>3174.2</v>
      </c>
      <c r="C31" s="77">
        <v>1755.2</v>
      </c>
      <c r="D31" s="57">
        <v>1582.178</v>
      </c>
      <c r="E31" s="80">
        <f t="shared" si="0"/>
        <v>49.844937307038</v>
      </c>
      <c r="F31" s="78">
        <f t="shared" si="2"/>
        <v>90.14231996353692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80">
        <f t="shared" si="0"/>
        <v>100</v>
      </c>
      <c r="F32" s="78">
        <f t="shared" si="2"/>
        <v>100</v>
      </c>
      <c r="G32" s="33"/>
    </row>
    <row r="33" spans="1:7" ht="15">
      <c r="A33" s="32" t="s">
        <v>52</v>
      </c>
      <c r="B33" s="76">
        <v>3812.37</v>
      </c>
      <c r="C33" s="79">
        <v>2333.964</v>
      </c>
      <c r="D33" s="57">
        <v>2098.062</v>
      </c>
      <c r="E33" s="80">
        <f t="shared" si="0"/>
        <v>55.03301096168525</v>
      </c>
      <c r="F33" s="78">
        <f t="shared" si="2"/>
        <v>89.89264615906671</v>
      </c>
      <c r="G33" s="33"/>
    </row>
    <row r="34" spans="1:7" s="37" customFormat="1" ht="14.25">
      <c r="A34" s="27" t="s">
        <v>53</v>
      </c>
      <c r="B34" s="49">
        <f>B24+B25</f>
        <v>2730035.873</v>
      </c>
      <c r="C34" s="62">
        <f>C24+C25</f>
        <v>1608438.33</v>
      </c>
      <c r="D34" s="11">
        <f>D24+D25</f>
        <v>1683745.335</v>
      </c>
      <c r="E34" s="81">
        <f t="shared" si="0"/>
        <v>61.67484287119475</v>
      </c>
      <c r="F34" s="60">
        <f t="shared" si="2"/>
        <v>104.68199517478547</v>
      </c>
      <c r="G34" s="36"/>
    </row>
    <row r="35" spans="1:7" ht="15">
      <c r="A35" s="27" t="s">
        <v>54</v>
      </c>
      <c r="B35" s="59"/>
      <c r="C35" s="62"/>
      <c r="D35" s="58"/>
      <c r="E35" s="80"/>
      <c r="F35" s="9"/>
      <c r="G35" s="33"/>
    </row>
    <row r="36" spans="1:7" ht="15">
      <c r="A36" s="24" t="s">
        <v>38</v>
      </c>
      <c r="B36" s="59">
        <v>620</v>
      </c>
      <c r="C36" s="61">
        <v>421.9</v>
      </c>
      <c r="D36" s="58">
        <v>375.061</v>
      </c>
      <c r="E36" s="80">
        <f t="shared" si="0"/>
        <v>60.493709677419346</v>
      </c>
      <c r="F36" s="9">
        <f>D36/C36*100</f>
        <v>88.89808011377104</v>
      </c>
      <c r="G36" s="33"/>
    </row>
    <row r="37" spans="1:7" ht="30">
      <c r="A37" s="24" t="s">
        <v>84</v>
      </c>
      <c r="B37" s="59"/>
      <c r="C37" s="61"/>
      <c r="D37" s="58">
        <v>1.049</v>
      </c>
      <c r="E37" s="80"/>
      <c r="F37" s="9"/>
      <c r="G37" s="33"/>
    </row>
    <row r="38" spans="1:7" ht="68.25" customHeight="1">
      <c r="A38" s="24" t="s">
        <v>55</v>
      </c>
      <c r="B38" s="59">
        <v>1500</v>
      </c>
      <c r="C38" s="61">
        <v>553.4</v>
      </c>
      <c r="D38" s="59">
        <v>169.413</v>
      </c>
      <c r="E38" s="80">
        <f t="shared" si="0"/>
        <v>11.2942</v>
      </c>
      <c r="F38" s="9">
        <f>D38/C38*100</f>
        <v>30.613118901337195</v>
      </c>
      <c r="G38" s="33"/>
    </row>
    <row r="39" spans="1:7" ht="60">
      <c r="A39" s="29" t="s">
        <v>65</v>
      </c>
      <c r="B39" s="59">
        <v>70</v>
      </c>
      <c r="C39" s="61">
        <v>42.1</v>
      </c>
      <c r="D39" s="59">
        <v>42.529</v>
      </c>
      <c r="E39" s="80">
        <f t="shared" si="0"/>
        <v>60.75571428571429</v>
      </c>
      <c r="F39" s="9">
        <f>D39/C39*100</f>
        <v>101.0190023752969</v>
      </c>
      <c r="G39" s="33"/>
    </row>
    <row r="40" spans="1:7" ht="36" customHeight="1">
      <c r="A40" s="24" t="s">
        <v>56</v>
      </c>
      <c r="B40" s="59">
        <v>165</v>
      </c>
      <c r="C40" s="61">
        <v>152.5</v>
      </c>
      <c r="D40" s="59">
        <v>910.378</v>
      </c>
      <c r="E40" s="101" t="s">
        <v>96</v>
      </c>
      <c r="F40" s="9" t="s">
        <v>97</v>
      </c>
      <c r="G40" s="33"/>
    </row>
    <row r="41" spans="1:7" ht="38.25" customHeight="1">
      <c r="A41" s="67" t="s">
        <v>73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  <c r="G41" s="33"/>
    </row>
    <row r="42" spans="1:7" ht="25.5" customHeight="1">
      <c r="A42" s="24" t="s">
        <v>76</v>
      </c>
      <c r="B42" s="29"/>
      <c r="C42" s="24"/>
      <c r="D42" s="39">
        <v>57.559</v>
      </c>
      <c r="E42" s="80"/>
      <c r="F42" s="9"/>
      <c r="G42" s="33"/>
    </row>
    <row r="43" spans="1:7" s="53" customFormat="1" ht="48" customHeight="1">
      <c r="A43" s="75" t="s">
        <v>81</v>
      </c>
      <c r="B43" s="59"/>
      <c r="C43" s="61"/>
      <c r="D43" s="59">
        <v>-32.321</v>
      </c>
      <c r="E43" s="80"/>
      <c r="F43" s="9"/>
      <c r="G43" s="52"/>
    </row>
    <row r="44" spans="1:6" s="52" customFormat="1" ht="24.75" customHeight="1">
      <c r="A44" s="73" t="s">
        <v>57</v>
      </c>
      <c r="B44" s="49">
        <f>SUM(B36:B41)</f>
        <v>4655</v>
      </c>
      <c r="C44" s="49">
        <f>SUM(C36:C41)</f>
        <v>1629.9</v>
      </c>
      <c r="D44" s="49">
        <f>SUM(D36:D43)</f>
        <v>2369.268</v>
      </c>
      <c r="E44" s="81">
        <f t="shared" si="0"/>
        <v>50.89727175080559</v>
      </c>
      <c r="F44" s="74">
        <f>D44/C44*100</f>
        <v>145.36278299282165</v>
      </c>
    </row>
    <row r="45" spans="1:6" s="64" customFormat="1" ht="18" customHeight="1">
      <c r="A45" s="73" t="s">
        <v>58</v>
      </c>
      <c r="B45" s="49">
        <f>B34+B44</f>
        <v>2734690.873</v>
      </c>
      <c r="C45" s="49">
        <f>C34+C44</f>
        <v>1610068.23</v>
      </c>
      <c r="D45" s="49">
        <f>D34+D44</f>
        <v>1686114.603</v>
      </c>
      <c r="E45" s="81">
        <f t="shared" si="0"/>
        <v>61.65649725339175</v>
      </c>
      <c r="F45" s="74">
        <f>D45/C45*100</f>
        <v>104.72317704200647</v>
      </c>
    </row>
    <row r="46" spans="1:6" s="82" customFormat="1" ht="43.5" customHeight="1">
      <c r="A46" s="85" t="s">
        <v>64</v>
      </c>
      <c r="B46" s="86">
        <v>705.5</v>
      </c>
      <c r="C46" s="61">
        <v>405.5</v>
      </c>
      <c r="D46" s="61">
        <v>1007.561</v>
      </c>
      <c r="E46" s="103">
        <f t="shared" si="0"/>
        <v>142.81516654854713</v>
      </c>
      <c r="F46" s="104">
        <f>D46/C46*100</f>
        <v>248.47373612823677</v>
      </c>
    </row>
    <row r="47" spans="1:7" ht="17.25" customHeight="1">
      <c r="A47" s="26" t="s">
        <v>59</v>
      </c>
      <c r="B47" s="49">
        <f>B45+B46</f>
        <v>2735396.373</v>
      </c>
      <c r="C47" s="63">
        <f>C45+C46</f>
        <v>1610473.73</v>
      </c>
      <c r="D47" s="49">
        <f>D45+D46</f>
        <v>1687122.1639999999</v>
      </c>
      <c r="E47" s="81">
        <f t="shared" si="0"/>
        <v>61.67742929883602</v>
      </c>
      <c r="F47" s="60">
        <f>D47/C47*100</f>
        <v>104.75937188990967</v>
      </c>
      <c r="G47" s="34"/>
    </row>
    <row r="48" spans="3:6" ht="12.75">
      <c r="C48" s="34"/>
      <c r="D48" s="34"/>
      <c r="E48" s="34"/>
      <c r="F48" s="34"/>
    </row>
    <row r="49" ht="308.25" customHeight="1"/>
    <row r="50" spans="1:2" ht="12.75">
      <c r="A50" s="55"/>
      <c r="B50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="75" zoomScaleNormal="75" zoomScalePageLayoutView="0" workbookViewId="0" topLeftCell="A43">
      <selection activeCell="C46" sqref="C46:F46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02" t="s">
        <v>88</v>
      </c>
      <c r="B2" s="102"/>
      <c r="C2" s="102"/>
      <c r="D2" s="102"/>
      <c r="E2" s="102"/>
      <c r="F2" s="102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5" t="s">
        <v>12</v>
      </c>
      <c r="B4" s="99" t="s">
        <v>75</v>
      </c>
      <c r="C4" s="97" t="s">
        <v>95</v>
      </c>
      <c r="D4" s="95" t="s">
        <v>99</v>
      </c>
      <c r="E4" s="93" t="s">
        <v>82</v>
      </c>
      <c r="F4" s="93" t="s">
        <v>90</v>
      </c>
    </row>
    <row r="5" spans="1:6" ht="0.75" customHeight="1">
      <c r="A5" s="96"/>
      <c r="B5" s="100"/>
      <c r="C5" s="98"/>
      <c r="D5" s="96"/>
      <c r="E5" s="94"/>
      <c r="F5" s="94"/>
    </row>
    <row r="6" spans="1:6" ht="15">
      <c r="A6" s="17" t="s">
        <v>11</v>
      </c>
      <c r="B6" s="71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482257.38</v>
      </c>
      <c r="D7" s="50">
        <v>524157.951</v>
      </c>
      <c r="E7" s="80">
        <f>D7/B7*100</f>
        <v>59.56340352272728</v>
      </c>
      <c r="F7" s="9">
        <f>D7/C7*100</f>
        <v>108.68842504805214</v>
      </c>
    </row>
    <row r="8" spans="1:6" ht="16.5" customHeight="1">
      <c r="A8" s="18" t="s">
        <v>1</v>
      </c>
      <c r="B8" s="68">
        <v>2400</v>
      </c>
      <c r="C8" s="61">
        <v>1600.4</v>
      </c>
      <c r="D8" s="50">
        <v>1117.624</v>
      </c>
      <c r="E8" s="80">
        <f aca="true" t="shared" si="0" ref="E8:E47">D8/B8*100</f>
        <v>46.56766666666667</v>
      </c>
      <c r="F8" s="9">
        <f aca="true" t="shared" si="1" ref="F8:F34">D8/C8*100</f>
        <v>69.83404148962758</v>
      </c>
    </row>
    <row r="9" spans="1:6" ht="40.5" customHeight="1">
      <c r="A9" s="19" t="s">
        <v>27</v>
      </c>
      <c r="B9" s="59">
        <v>118000</v>
      </c>
      <c r="C9" s="61">
        <v>68300</v>
      </c>
      <c r="D9" s="50">
        <v>77126.768</v>
      </c>
      <c r="E9" s="80">
        <f t="shared" si="0"/>
        <v>65.36166779661016</v>
      </c>
      <c r="F9" s="9">
        <f t="shared" si="1"/>
        <v>112.92352562225476</v>
      </c>
    </row>
    <row r="10" spans="1:6" s="3" customFormat="1" ht="17.25" customHeight="1">
      <c r="A10" s="8" t="s">
        <v>61</v>
      </c>
      <c r="B10" s="68">
        <f>B11+B15+B17</f>
        <v>391790</v>
      </c>
      <c r="C10" s="61">
        <f>C11+C15+C17</f>
        <v>223846.55</v>
      </c>
      <c r="D10" s="10">
        <f>D11+D15+D16+D17</f>
        <v>246336.79100000003</v>
      </c>
      <c r="E10" s="80">
        <f t="shared" si="0"/>
        <v>62.87470098777407</v>
      </c>
      <c r="F10" s="9">
        <f t="shared" si="1"/>
        <v>110.0471689199588</v>
      </c>
    </row>
    <row r="11" spans="1:6" s="47" customFormat="1" ht="15">
      <c r="A11" s="20" t="s">
        <v>66</v>
      </c>
      <c r="B11" s="76">
        <f>SUM(B12:B14)</f>
        <v>245165</v>
      </c>
      <c r="C11" s="77">
        <f>C12+C13+C14</f>
        <v>137607</v>
      </c>
      <c r="D11" s="40">
        <f>D12+D13+D14</f>
        <v>141550.23</v>
      </c>
      <c r="E11" s="80">
        <f t="shared" si="0"/>
        <v>57.73672016805009</v>
      </c>
      <c r="F11" s="78">
        <f t="shared" si="1"/>
        <v>102.86557369901242</v>
      </c>
    </row>
    <row r="12" spans="1:6" s="47" customFormat="1" ht="30">
      <c r="A12" s="21" t="s">
        <v>26</v>
      </c>
      <c r="B12" s="76">
        <v>15570</v>
      </c>
      <c r="C12" s="77">
        <v>10966</v>
      </c>
      <c r="D12" s="51">
        <v>12474.226</v>
      </c>
      <c r="E12" s="80">
        <f t="shared" si="0"/>
        <v>80.11705844572897</v>
      </c>
      <c r="F12" s="78">
        <f t="shared" si="1"/>
        <v>113.75365675724969</v>
      </c>
    </row>
    <row r="13" spans="1:6" s="47" customFormat="1" ht="15">
      <c r="A13" s="22" t="s">
        <v>68</v>
      </c>
      <c r="B13" s="76">
        <v>224600</v>
      </c>
      <c r="C13" s="77">
        <v>125925</v>
      </c>
      <c r="D13" s="51">
        <v>128253.293</v>
      </c>
      <c r="E13" s="80">
        <f t="shared" si="0"/>
        <v>57.10297996438113</v>
      </c>
      <c r="F13" s="78">
        <f t="shared" si="1"/>
        <v>101.84895215405996</v>
      </c>
    </row>
    <row r="14" spans="1:6" s="47" customFormat="1" ht="15">
      <c r="A14" s="20" t="s">
        <v>19</v>
      </c>
      <c r="B14" s="76">
        <v>4995</v>
      </c>
      <c r="C14" s="77">
        <v>716</v>
      </c>
      <c r="D14" s="51">
        <v>822.711</v>
      </c>
      <c r="E14" s="80">
        <f t="shared" si="0"/>
        <v>16.470690690690688</v>
      </c>
      <c r="F14" s="78">
        <f t="shared" si="1"/>
        <v>114.90377094972067</v>
      </c>
    </row>
    <row r="15" spans="1:6" s="47" customFormat="1" ht="15">
      <c r="A15" s="23" t="s">
        <v>2</v>
      </c>
      <c r="B15" s="76">
        <v>195</v>
      </c>
      <c r="C15" s="77">
        <v>109.55</v>
      </c>
      <c r="D15" s="51">
        <v>129.005</v>
      </c>
      <c r="E15" s="80">
        <f t="shared" si="0"/>
        <v>66.15641025641025</v>
      </c>
      <c r="F15" s="78">
        <f t="shared" si="1"/>
        <v>117.75901414879051</v>
      </c>
    </row>
    <row r="16" spans="1:6" s="47" customFormat="1" ht="60">
      <c r="A16" s="23" t="s">
        <v>70</v>
      </c>
      <c r="B16" s="76"/>
      <c r="C16" s="77"/>
      <c r="D16" s="51">
        <v>-97.743</v>
      </c>
      <c r="E16" s="80"/>
      <c r="F16" s="78"/>
    </row>
    <row r="17" spans="1:6" s="47" customFormat="1" ht="15">
      <c r="A17" s="23" t="s">
        <v>21</v>
      </c>
      <c r="B17" s="76">
        <v>146430</v>
      </c>
      <c r="C17" s="77">
        <v>86130</v>
      </c>
      <c r="D17" s="51">
        <v>104755.299</v>
      </c>
      <c r="E17" s="80">
        <f t="shared" si="0"/>
        <v>71.53950624871952</v>
      </c>
      <c r="F17" s="78">
        <f t="shared" si="1"/>
        <v>121.62463601532568</v>
      </c>
    </row>
    <row r="18" spans="1:6" ht="16.5" customHeight="1">
      <c r="A18" s="18" t="s">
        <v>13</v>
      </c>
      <c r="B18" s="59">
        <v>150</v>
      </c>
      <c r="C18" s="61">
        <v>85</v>
      </c>
      <c r="D18" s="50">
        <v>-80.641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8270</v>
      </c>
      <c r="D19" s="50">
        <v>7736.639</v>
      </c>
      <c r="E19" s="80">
        <f t="shared" si="0"/>
        <v>54.44503166783955</v>
      </c>
      <c r="F19" s="9">
        <f t="shared" si="1"/>
        <v>93.55065296251512</v>
      </c>
    </row>
    <row r="20" spans="1:6" ht="77.25" customHeight="1">
      <c r="A20" s="24" t="s">
        <v>28</v>
      </c>
      <c r="B20" s="59">
        <v>7400</v>
      </c>
      <c r="C20" s="61">
        <v>4234</v>
      </c>
      <c r="D20" s="50">
        <v>5598.545</v>
      </c>
      <c r="E20" s="80">
        <f t="shared" si="0"/>
        <v>75.65601351351351</v>
      </c>
      <c r="F20" s="9">
        <f t="shared" si="1"/>
        <v>132.22827113840341</v>
      </c>
    </row>
    <row r="21" spans="1:6" ht="15" customHeight="1">
      <c r="A21" s="24" t="s">
        <v>4</v>
      </c>
      <c r="B21" s="59">
        <v>5800</v>
      </c>
      <c r="C21" s="61">
        <v>3530.5</v>
      </c>
      <c r="D21" s="50">
        <v>3018.746</v>
      </c>
      <c r="E21" s="80">
        <f t="shared" si="0"/>
        <v>52.04734482758621</v>
      </c>
      <c r="F21" s="9">
        <f t="shared" si="1"/>
        <v>85.50477269508569</v>
      </c>
    </row>
    <row r="22" spans="1:6" ht="33.75" customHeight="1">
      <c r="A22" s="24" t="s">
        <v>79</v>
      </c>
      <c r="B22" s="59"/>
      <c r="C22" s="61"/>
      <c r="D22" s="50">
        <v>16868.852</v>
      </c>
      <c r="E22" s="80"/>
      <c r="F22" s="9"/>
    </row>
    <row r="23" spans="1:6" ht="15" customHeight="1">
      <c r="A23" s="25" t="s">
        <v>20</v>
      </c>
      <c r="B23" s="59">
        <v>3430</v>
      </c>
      <c r="C23" s="61">
        <v>2000</v>
      </c>
      <c r="D23" s="66">
        <v>2942.94</v>
      </c>
      <c r="E23" s="80">
        <f t="shared" si="0"/>
        <v>85.8</v>
      </c>
      <c r="F23" s="9">
        <f t="shared" si="1"/>
        <v>147.147</v>
      </c>
    </row>
    <row r="24" spans="1:6" s="2" customFormat="1" ht="16.5" customHeight="1">
      <c r="A24" s="26" t="s">
        <v>14</v>
      </c>
      <c r="B24" s="49">
        <f>B7+B8+B9+B10++B18+B19+B20+B21+B23+B22</f>
        <v>1423180</v>
      </c>
      <c r="C24" s="49">
        <f>C7+C8+C9+C10++C18+C19+C20+C21+C23+C22</f>
        <v>794123.8300000001</v>
      </c>
      <c r="D24" s="49">
        <f>D7+D8+D9+D10+D18+D19+D20+D21+D23+D22</f>
        <v>884824.2150000001</v>
      </c>
      <c r="E24" s="81">
        <f t="shared" si="0"/>
        <v>62.17233343638894</v>
      </c>
      <c r="F24" s="60">
        <f t="shared" si="1"/>
        <v>111.42144103646909</v>
      </c>
    </row>
    <row r="25" spans="1:6" s="2" customFormat="1" ht="15" customHeight="1">
      <c r="A25" s="41" t="s">
        <v>67</v>
      </c>
      <c r="B25" s="59">
        <f>SUM(B26:B33)</f>
        <v>1306855.8730000001</v>
      </c>
      <c r="C25" s="61">
        <f>SUM(C26:C33)</f>
        <v>814314.5</v>
      </c>
      <c r="D25" s="61">
        <f>SUM(D26:D33)</f>
        <v>798921.12</v>
      </c>
      <c r="E25" s="80">
        <f t="shared" si="0"/>
        <v>61.133070333609766</v>
      </c>
      <c r="F25" s="9">
        <f t="shared" si="1"/>
        <v>98.10965173774997</v>
      </c>
    </row>
    <row r="26" spans="1:6" s="2" customFormat="1" ht="135.75" customHeight="1">
      <c r="A26" s="42" t="s">
        <v>22</v>
      </c>
      <c r="B26" s="76">
        <v>425980</v>
      </c>
      <c r="C26" s="79">
        <v>260040.241</v>
      </c>
      <c r="D26" s="57">
        <v>260039.909</v>
      </c>
      <c r="E26" s="80">
        <f t="shared" si="0"/>
        <v>61.04509812667261</v>
      </c>
      <c r="F26" s="78">
        <f t="shared" si="1"/>
        <v>99.9998723274526</v>
      </c>
    </row>
    <row r="27" spans="1:6" s="2" customFormat="1" ht="137.25" customHeight="1">
      <c r="A27" s="42" t="s">
        <v>15</v>
      </c>
      <c r="B27" s="76">
        <v>233260.1</v>
      </c>
      <c r="C27" s="79">
        <v>162469.8</v>
      </c>
      <c r="D27" s="57">
        <v>147510.933</v>
      </c>
      <c r="E27" s="80">
        <f t="shared" si="0"/>
        <v>63.23881924083887</v>
      </c>
      <c r="F27" s="78">
        <f t="shared" si="1"/>
        <v>90.79283226790456</v>
      </c>
    </row>
    <row r="28" spans="1:6" s="2" customFormat="1" ht="93" customHeight="1">
      <c r="A28" s="42" t="s">
        <v>23</v>
      </c>
      <c r="B28" s="76">
        <v>291.9</v>
      </c>
      <c r="C28" s="77">
        <v>275.059</v>
      </c>
      <c r="D28" s="57">
        <v>275.059</v>
      </c>
      <c r="E28" s="80">
        <f t="shared" si="0"/>
        <v>94.23055841041455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198763.2</v>
      </c>
      <c r="D29" s="57">
        <v>198763.2</v>
      </c>
      <c r="E29" s="80">
        <f t="shared" si="0"/>
        <v>64.23869676016076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187927.166</v>
      </c>
      <c r="D30" s="57">
        <v>187901.909</v>
      </c>
      <c r="E30" s="80">
        <f t="shared" si="0"/>
        <v>56.90997689996321</v>
      </c>
      <c r="F30" s="78">
        <f t="shared" si="1"/>
        <v>99.9865602187605</v>
      </c>
    </row>
    <row r="31" spans="1:6" s="2" customFormat="1" ht="150" customHeight="1">
      <c r="A31" s="43" t="s">
        <v>24</v>
      </c>
      <c r="B31" s="76">
        <v>3174.2</v>
      </c>
      <c r="C31" s="77">
        <v>1755.2</v>
      </c>
      <c r="D31" s="57">
        <v>1582.178</v>
      </c>
      <c r="E31" s="80">
        <f t="shared" si="0"/>
        <v>49.844937307038</v>
      </c>
      <c r="F31" s="78">
        <f t="shared" si="1"/>
        <v>90.14231996353692</v>
      </c>
    </row>
    <row r="32" spans="1:6" s="2" customFormat="1" ht="80.25" customHeight="1">
      <c r="A32" s="43" t="s">
        <v>87</v>
      </c>
      <c r="B32" s="76">
        <v>749.87</v>
      </c>
      <c r="C32" s="77">
        <v>749.87</v>
      </c>
      <c r="D32" s="57">
        <v>749.87</v>
      </c>
      <c r="E32" s="80">
        <f t="shared" si="0"/>
        <v>100</v>
      </c>
      <c r="F32" s="78">
        <f t="shared" si="1"/>
        <v>100</v>
      </c>
    </row>
    <row r="33" spans="1:6" s="2" customFormat="1" ht="16.5" customHeight="1">
      <c r="A33" s="44" t="s">
        <v>7</v>
      </c>
      <c r="B33" s="76">
        <v>3812.37</v>
      </c>
      <c r="C33" s="79">
        <v>2333.964</v>
      </c>
      <c r="D33" s="57">
        <v>2098.062</v>
      </c>
      <c r="E33" s="80">
        <f t="shared" si="0"/>
        <v>55.03301096168525</v>
      </c>
      <c r="F33" s="78">
        <f t="shared" si="1"/>
        <v>89.89264615906671</v>
      </c>
    </row>
    <row r="34" spans="1:6" s="54" customFormat="1" ht="20.25" customHeight="1">
      <c r="A34" s="48" t="s">
        <v>16</v>
      </c>
      <c r="B34" s="49">
        <f>B24+B25</f>
        <v>2730035.873</v>
      </c>
      <c r="C34" s="62">
        <f>C24+C25</f>
        <v>1608438.33</v>
      </c>
      <c r="D34" s="11">
        <f>D24+D25</f>
        <v>1683745.335</v>
      </c>
      <c r="E34" s="81">
        <f t="shared" si="0"/>
        <v>61.67484287119475</v>
      </c>
      <c r="F34" s="60">
        <f t="shared" si="1"/>
        <v>104.68199517478547</v>
      </c>
    </row>
    <row r="35" spans="1:6" s="2" customFormat="1" ht="16.5" customHeight="1">
      <c r="A35" s="27" t="s">
        <v>17</v>
      </c>
      <c r="B35" s="59"/>
      <c r="C35" s="62"/>
      <c r="D35" s="58"/>
      <c r="E35" s="80"/>
      <c r="F35" s="9"/>
    </row>
    <row r="36" spans="1:6" ht="16.5" customHeight="1">
      <c r="A36" s="24" t="s">
        <v>72</v>
      </c>
      <c r="B36" s="59">
        <v>620</v>
      </c>
      <c r="C36" s="61">
        <v>421.9</v>
      </c>
      <c r="D36" s="58">
        <v>375.061</v>
      </c>
      <c r="E36" s="80">
        <f t="shared" si="0"/>
        <v>60.493709677419346</v>
      </c>
      <c r="F36" s="9">
        <f>D36/C36*100</f>
        <v>88.89808011377104</v>
      </c>
    </row>
    <row r="37" spans="1:6" ht="35.25" customHeight="1">
      <c r="A37" s="24" t="s">
        <v>85</v>
      </c>
      <c r="B37" s="59"/>
      <c r="C37" s="61"/>
      <c r="D37" s="58">
        <v>1.049</v>
      </c>
      <c r="E37" s="80"/>
      <c r="F37" s="9"/>
    </row>
    <row r="38" spans="1:6" ht="29.25" customHeight="1">
      <c r="A38" s="39" t="s">
        <v>25</v>
      </c>
      <c r="B38" s="59">
        <v>1500</v>
      </c>
      <c r="C38" s="61">
        <v>553.4</v>
      </c>
      <c r="D38" s="59">
        <v>169.413</v>
      </c>
      <c r="E38" s="80">
        <f t="shared" si="0"/>
        <v>11.2942</v>
      </c>
      <c r="F38" s="9">
        <f>D38/C38*100</f>
        <v>30.613118901337195</v>
      </c>
    </row>
    <row r="39" spans="1:6" ht="29.25" customHeight="1">
      <c r="A39" s="39" t="s">
        <v>63</v>
      </c>
      <c r="B39" s="59">
        <v>70</v>
      </c>
      <c r="C39" s="61">
        <v>42.1</v>
      </c>
      <c r="D39" s="59">
        <v>42.529</v>
      </c>
      <c r="E39" s="80">
        <f t="shared" si="0"/>
        <v>60.75571428571429</v>
      </c>
      <c r="F39" s="9">
        <f>D39/C39*100</f>
        <v>101.0190023752969</v>
      </c>
    </row>
    <row r="40" spans="1:6" s="38" customFormat="1" ht="32.25" customHeight="1">
      <c r="A40" s="39" t="s">
        <v>8</v>
      </c>
      <c r="B40" s="59">
        <v>165</v>
      </c>
      <c r="C40" s="61">
        <v>152.5</v>
      </c>
      <c r="D40" s="59">
        <v>910.378</v>
      </c>
      <c r="E40" s="101" t="s">
        <v>96</v>
      </c>
      <c r="F40" s="9" t="s">
        <v>97</v>
      </c>
    </row>
    <row r="41" spans="1:6" s="38" customFormat="1" ht="33.75" customHeight="1">
      <c r="A41" s="67" t="s">
        <v>74</v>
      </c>
      <c r="B41" s="59">
        <v>2300</v>
      </c>
      <c r="C41" s="61">
        <v>460</v>
      </c>
      <c r="D41" s="59">
        <v>845.6</v>
      </c>
      <c r="E41" s="80">
        <f t="shared" si="0"/>
        <v>36.76521739130435</v>
      </c>
      <c r="F41" s="9">
        <f>D41/C41*100</f>
        <v>183.82608695652175</v>
      </c>
    </row>
    <row r="42" spans="1:6" s="38" customFormat="1" ht="15.75" customHeight="1">
      <c r="A42" s="39" t="s">
        <v>77</v>
      </c>
      <c r="B42" s="29"/>
      <c r="C42" s="24"/>
      <c r="D42" s="39">
        <v>57.559</v>
      </c>
      <c r="E42" s="80"/>
      <c r="F42" s="9"/>
    </row>
    <row r="43" spans="1:6" s="38" customFormat="1" ht="47.25" customHeight="1">
      <c r="A43" s="24" t="s">
        <v>80</v>
      </c>
      <c r="B43" s="59"/>
      <c r="C43" s="61"/>
      <c r="D43" s="59">
        <v>-32.321</v>
      </c>
      <c r="E43" s="80"/>
      <c r="F43" s="9"/>
    </row>
    <row r="44" spans="1:6" s="38" customFormat="1" ht="25.5" customHeight="1">
      <c r="A44" s="27" t="s">
        <v>9</v>
      </c>
      <c r="B44" s="49">
        <f>SUM(B36:B41)</f>
        <v>4655</v>
      </c>
      <c r="C44" s="49">
        <f>SUM(C36:C41)</f>
        <v>1629.9</v>
      </c>
      <c r="D44" s="49">
        <f>SUM(D36:D43)</f>
        <v>2369.268</v>
      </c>
      <c r="E44" s="81">
        <f t="shared" si="0"/>
        <v>50.89727175080559</v>
      </c>
      <c r="F44" s="74">
        <f>D44/C44*100</f>
        <v>145.36278299282165</v>
      </c>
    </row>
    <row r="45" spans="1:6" s="83" customFormat="1" ht="18.75" customHeight="1">
      <c r="A45" s="48" t="s">
        <v>10</v>
      </c>
      <c r="B45" s="49">
        <f>B34+B44</f>
        <v>2734690.873</v>
      </c>
      <c r="C45" s="49">
        <f>C34+C44</f>
        <v>1610068.23</v>
      </c>
      <c r="D45" s="49">
        <f>D34+D44</f>
        <v>1686114.603</v>
      </c>
      <c r="E45" s="81">
        <f t="shared" si="0"/>
        <v>61.65649725339175</v>
      </c>
      <c r="F45" s="74">
        <f>D45/C45*100</f>
        <v>104.72317704200647</v>
      </c>
    </row>
    <row r="46" spans="1:6" ht="45">
      <c r="A46" s="84" t="s">
        <v>83</v>
      </c>
      <c r="B46" s="86">
        <v>705.5</v>
      </c>
      <c r="C46" s="61">
        <v>405.5</v>
      </c>
      <c r="D46" s="61">
        <v>1007.561</v>
      </c>
      <c r="E46" s="103">
        <f t="shared" si="0"/>
        <v>142.81516654854713</v>
      </c>
      <c r="F46" s="104">
        <f>D46/C46*100</f>
        <v>248.47373612823677</v>
      </c>
    </row>
    <row r="47" spans="1:6" ht="14.25">
      <c r="A47" s="56" t="s">
        <v>18</v>
      </c>
      <c r="B47" s="49">
        <f>B45+B46</f>
        <v>2735396.373</v>
      </c>
      <c r="C47" s="63">
        <f>C45+C46</f>
        <v>1610473.73</v>
      </c>
      <c r="D47" s="49">
        <f>D45+D46</f>
        <v>1687122.1639999999</v>
      </c>
      <c r="E47" s="81">
        <f t="shared" si="0"/>
        <v>61.67742929883602</v>
      </c>
      <c r="F47" s="60">
        <f>D47/C47*100</f>
        <v>104.75937188990967</v>
      </c>
    </row>
    <row r="48" spans="3:6" ht="14.25">
      <c r="C48" s="34"/>
      <c r="F48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2016-07-12T07:10:27Z</cp:lastPrinted>
  <dcterms:created xsi:type="dcterms:W3CDTF">2004-07-02T06:40:36Z</dcterms:created>
  <dcterms:modified xsi:type="dcterms:W3CDTF">2016-07-25T13:43:49Z</dcterms:modified>
  <cp:category/>
  <cp:version/>
  <cp:contentType/>
  <cp:contentStatus/>
</cp:coreProperties>
</file>