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<sst xmlns="http://schemas.openxmlformats.org/spreadsheetml/2006/main" count="104" uniqueCount="102">
  <si>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</si>
  <si>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</si>
  <si>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</si>
  <si>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</si>
  <si>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</si>
  <si>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</si>
  <si>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</si>
  <si>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</si>
  <si>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</si>
  <si>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</si>
  <si>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</si>
  <si>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</si>
  <si>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</si>
  <si>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</si>
  <si>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</si>
  <si>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</si>
  <si>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</si>
  <si>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</si>
  <si>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</si>
  <si>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</si>
  <si>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</si>
  <si>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</si>
  <si>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</si>
  <si>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</si>
  <si>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</si>
  <si>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</si>
  <si>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</si>
  <si>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</si>
  <si>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</si>
  <si>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</si>
  <si>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</si>
  <si>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</si>
  <si>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</si>
  <si>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</si>
  <si>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</si>
  <si>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</si>
  <si>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</si>
  <si>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</si>
  <si>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</si>
  <si>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</si>
  <si>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</si>
  <si>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</si>
  <si>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</si>
  <si>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</si>
  <si>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</si>
  <si>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</si>
  <si>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</si>
  <si>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</si>
  <si>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</si>
  <si>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</si>
  <si>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</si>
  <si>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</si>
  <si>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</si>
  <si>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</si>
  <si>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</si>
  <si>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</si>
  <si>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</si>
  <si>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</si>
  <si>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</si>
  <si>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</si>
  <si>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</si>
  <si>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</si>
  <si>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</si>
  <si>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</si>
  <si>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</si>
  <si>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</si>
  <si>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</si>
  <si>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</si>
  <si>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</si>
  <si>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</si>
  <si>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</si>
  <si>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</si>
  <si>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</si>
  <si>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</si>
  <si>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</si>
  <si>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</si>
  <si>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</si>
  <si>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</si>
  <si>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</si>
  <si>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</si>
  <si>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</si>
  <si>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</si>
  <si>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</si>
  <si>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</si>
  <si>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</si>
  <si>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</si>
  <si>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</si>
  <si>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</si>
  <si>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</si>
  <si>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</si>
  <si>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</si>
  <si>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</si>
  <si>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</si>
  <si>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</si>
  <si>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</si>
  <si>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</si>
  <si>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жовтень  з урахуванням змін, 
тис. грн.</t>
  </si>
  <si>
    <t xml:space="preserve">Надійшло з
 01 січня по 
07 жовтня        тис. грн. </t>
  </si>
  <si>
    <t>План на
 январь -октябрь с учетом изменений, тыс. грн.</t>
  </si>
  <si>
    <t xml:space="preserve">Поступило          с  01 января 
по 07 октября,
тыс. грн. </t>
  </si>
  <si>
    <t>в 2,5 р.б.</t>
  </si>
  <si>
    <t>у 2,5 р.б.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</si>
</sst>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\-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Border="1" applyAlignment="1">
      <alignment vertical="center" wrapText="1"/>
    </xf>
    <xf numFmtId="172" fontId="7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181" fontId="10" fillId="0" borderId="13" xfId="0" applyNumberFormat="1" applyFont="1" applyBorder="1" applyAlignment="1">
      <alignment horizontal="right"/>
    </xf>
    <xf numFmtId="181" fontId="10" fillId="0" borderId="14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31">
      <selection activeCell="C33" sqref="C33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3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6"/>
      <c r="E1" s="12"/>
      <c r="F1" s="6"/>
      <c r="G1" s="13"/>
    </row>
    <row r="2" spans="1:7" ht="26.25" customHeight="1">
      <c r="A2" s="110" t="s">
        <v>89</v>
      </c>
      <c r="B2" s="110"/>
      <c r="C2" s="110"/>
      <c r="D2" s="110"/>
      <c r="E2" s="110"/>
      <c r="F2" s="110"/>
      <c r="G2" s="13"/>
    </row>
    <row r="3" spans="1:7" ht="15">
      <c r="A3" s="3"/>
      <c r="B3" s="69"/>
      <c r="C3" s="7"/>
      <c r="D3" s="97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98" t="s">
        <v>97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98"/>
      <c r="E5" s="83"/>
      <c r="F5" s="81"/>
      <c r="G5" s="13"/>
    </row>
    <row r="6" spans="1:7" ht="15">
      <c r="A6" s="17" t="s">
        <v>30</v>
      </c>
      <c r="B6" s="70"/>
      <c r="C6" s="15"/>
      <c r="D6" s="99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755151.06</v>
      </c>
      <c r="D7" s="50">
        <v>732525.053</v>
      </c>
      <c r="E7" s="77">
        <f>D7/B7*100</f>
        <v>78.91037951093396</v>
      </c>
      <c r="F7" s="9">
        <f>D7/C7*100</f>
        <v>97.0037773634324</v>
      </c>
      <c r="G7" s="13"/>
    </row>
    <row r="8" spans="1:7" ht="15">
      <c r="A8" s="25" t="s">
        <v>69</v>
      </c>
      <c r="B8" s="67">
        <v>2400</v>
      </c>
      <c r="C8" s="60">
        <v>1999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77.36423211605803</v>
      </c>
      <c r="G8" s="13"/>
    </row>
    <row r="9" spans="1:7" ht="45">
      <c r="A9" s="24" t="s">
        <v>32</v>
      </c>
      <c r="B9" s="59">
        <v>126000</v>
      </c>
      <c r="C9" s="60">
        <v>106200</v>
      </c>
      <c r="D9" s="50">
        <v>123291.845</v>
      </c>
      <c r="E9" s="77">
        <f t="shared" si="0"/>
        <v>97.85067063492063</v>
      </c>
      <c r="F9" s="9">
        <f t="shared" si="1"/>
        <v>116.09401600753296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357114.35</v>
      </c>
      <c r="D10" s="10">
        <f>D11+D15+D16+D17</f>
        <v>353398.247</v>
      </c>
      <c r="E10" s="77">
        <f t="shared" si="0"/>
        <v>84.66859459977478</v>
      </c>
      <c r="F10" s="9">
        <f t="shared" si="1"/>
        <v>98.95940809995454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213735</v>
      </c>
      <c r="D11" s="40">
        <f>D12+D13+D14</f>
        <v>209037.757</v>
      </c>
      <c r="E11" s="77">
        <f t="shared" si="0"/>
        <v>83.42655877716362</v>
      </c>
      <c r="F11" s="9">
        <f t="shared" si="1"/>
        <v>97.80230519100756</v>
      </c>
      <c r="G11" s="45"/>
    </row>
    <row r="12" spans="1:7" s="46" customFormat="1" ht="30">
      <c r="A12" s="20" t="s">
        <v>62</v>
      </c>
      <c r="B12" s="74">
        <v>17470</v>
      </c>
      <c r="C12" s="75">
        <v>17470</v>
      </c>
      <c r="D12" s="51">
        <v>15712.568</v>
      </c>
      <c r="E12" s="77">
        <f t="shared" si="0"/>
        <v>89.94028620492273</v>
      </c>
      <c r="F12" s="9">
        <f t="shared" si="1"/>
        <v>89.94028620492273</v>
      </c>
      <c r="G12" s="45"/>
    </row>
    <row r="13" spans="1:7" s="46" customFormat="1" ht="15">
      <c r="A13" s="20" t="s">
        <v>34</v>
      </c>
      <c r="B13" s="74">
        <v>228100</v>
      </c>
      <c r="C13" s="75">
        <v>191270</v>
      </c>
      <c r="D13" s="51">
        <v>191440.173</v>
      </c>
      <c r="E13" s="77">
        <f t="shared" si="0"/>
        <v>83.92817755370451</v>
      </c>
      <c r="F13" s="9">
        <f t="shared" si="1"/>
        <v>100.0889700423485</v>
      </c>
      <c r="G13" s="45"/>
    </row>
    <row r="14" spans="1:7" s="46" customFormat="1" ht="15">
      <c r="A14" s="20" t="s">
        <v>35</v>
      </c>
      <c r="B14" s="74">
        <v>4995</v>
      </c>
      <c r="C14" s="75">
        <v>4995</v>
      </c>
      <c r="D14" s="51">
        <v>1885.016</v>
      </c>
      <c r="E14" s="77">
        <f t="shared" si="0"/>
        <v>37.73805805805806</v>
      </c>
      <c r="F14" s="9">
        <f t="shared" si="1"/>
        <v>37.73805805805806</v>
      </c>
      <c r="G14" s="45"/>
    </row>
    <row r="15" spans="1:7" s="46" customFormat="1" ht="15">
      <c r="A15" s="23" t="s">
        <v>36</v>
      </c>
      <c r="B15" s="74">
        <v>195</v>
      </c>
      <c r="C15" s="75">
        <v>149.35</v>
      </c>
      <c r="D15" s="51">
        <v>190.444</v>
      </c>
      <c r="E15" s="77">
        <f t="shared" si="0"/>
        <v>97.66358974358974</v>
      </c>
      <c r="F15" s="9">
        <f t="shared" si="1"/>
        <v>127.51523267492466</v>
      </c>
      <c r="G15" s="45"/>
    </row>
    <row r="16" spans="1:7" s="46" customFormat="1" ht="45">
      <c r="A16" s="23" t="s">
        <v>71</v>
      </c>
      <c r="B16" s="74"/>
      <c r="C16" s="75"/>
      <c r="D16" s="51">
        <v>-105.302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143230</v>
      </c>
      <c r="D17" s="51">
        <v>144275.348</v>
      </c>
      <c r="E17" s="77">
        <f t="shared" si="0"/>
        <v>86.58425733661406</v>
      </c>
      <c r="F17" s="9">
        <f t="shared" si="1"/>
        <v>100.72983872093835</v>
      </c>
      <c r="G17" s="45"/>
    </row>
    <row r="18" spans="1:7" ht="15">
      <c r="A18" s="24" t="s">
        <v>39</v>
      </c>
      <c r="B18" s="59">
        <v>150</v>
      </c>
      <c r="C18" s="60">
        <v>124</v>
      </c>
      <c r="D18" s="50">
        <v>-545.572</v>
      </c>
      <c r="E18" s="77"/>
      <c r="F18" s="9"/>
      <c r="G18" s="13"/>
    </row>
    <row r="19" spans="1:7" ht="30">
      <c r="A19" s="24" t="s">
        <v>40</v>
      </c>
      <c r="B19" s="59">
        <v>14210</v>
      </c>
      <c r="C19" s="60">
        <v>12100</v>
      </c>
      <c r="D19" s="50">
        <v>11140.908</v>
      </c>
      <c r="E19" s="77">
        <f t="shared" si="0"/>
        <v>78.40188599577762</v>
      </c>
      <c r="F19" s="9">
        <f t="shared" si="1"/>
        <v>92.07361983471074</v>
      </c>
      <c r="G19" s="13"/>
    </row>
    <row r="20" spans="1:7" ht="60">
      <c r="A20" s="24" t="s">
        <v>41</v>
      </c>
      <c r="B20" s="59">
        <v>8400</v>
      </c>
      <c r="C20" s="60">
        <v>7119</v>
      </c>
      <c r="D20" s="50">
        <v>8222.19</v>
      </c>
      <c r="E20" s="77">
        <f t="shared" si="0"/>
        <v>97.88321428571429</v>
      </c>
      <c r="F20" s="9">
        <f t="shared" si="1"/>
        <v>115.49641803624104</v>
      </c>
      <c r="G20" s="13"/>
    </row>
    <row r="21" spans="1:7" ht="15">
      <c r="A21" s="24" t="s">
        <v>42</v>
      </c>
      <c r="B21" s="59">
        <v>5800</v>
      </c>
      <c r="C21" s="60">
        <v>4909.5</v>
      </c>
      <c r="D21" s="50">
        <v>4202.24</v>
      </c>
      <c r="E21" s="77">
        <f t="shared" si="0"/>
        <v>72.45241379310345</v>
      </c>
      <c r="F21" s="9">
        <f t="shared" si="1"/>
        <v>85.59405234748955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  <c r="G22" s="13"/>
    </row>
    <row r="23" spans="1:7" ht="15">
      <c r="A23" s="25" t="s">
        <v>43</v>
      </c>
      <c r="B23" s="59">
        <v>3430</v>
      </c>
      <c r="C23" s="60">
        <v>2970</v>
      </c>
      <c r="D23" s="65">
        <v>4279.663</v>
      </c>
      <c r="E23" s="77">
        <f t="shared" si="0"/>
        <v>124.77151603498542</v>
      </c>
      <c r="F23" s="9">
        <f t="shared" si="1"/>
        <v>144.0963973063973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1270593.872</v>
      </c>
      <c r="E24" s="105">
        <f t="shared" si="0"/>
        <v>83.41718457437729</v>
      </c>
      <c r="F24" s="106">
        <f t="shared" si="1"/>
        <v>100.45912571944629</v>
      </c>
      <c r="G24" s="36"/>
    </row>
    <row r="25" spans="1:7" ht="23.25" customHeight="1">
      <c r="A25" s="25" t="s">
        <v>45</v>
      </c>
      <c r="B25" s="74">
        <f>SUM(B26:B34)</f>
        <v>1331451.1730000002</v>
      </c>
      <c r="C25" s="75">
        <f>SUM(C26:C34)</f>
        <v>1123109.938</v>
      </c>
      <c r="D25" s="75">
        <f>SUM(D26:D34)</f>
        <v>1094830.817</v>
      </c>
      <c r="E25" s="77">
        <f t="shared" si="0"/>
        <v>82.22838653055135</v>
      </c>
      <c r="F25" s="9">
        <f t="shared" si="1"/>
        <v>97.48207009454848</v>
      </c>
      <c r="G25" s="33"/>
    </row>
    <row r="26" spans="1:7" ht="119.25" customHeight="1">
      <c r="A26" s="30" t="s">
        <v>46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193577.041</v>
      </c>
      <c r="D27" s="57">
        <v>192250.34</v>
      </c>
      <c r="E27" s="77">
        <f t="shared" si="0"/>
        <v>82.41887060838951</v>
      </c>
      <c r="F27" s="9">
        <f t="shared" si="1"/>
        <v>99.31463928100854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258270.9</v>
      </c>
      <c r="D29" s="57">
        <v>246238.75</v>
      </c>
      <c r="E29" s="77">
        <f t="shared" si="0"/>
        <v>79.5824196423233</v>
      </c>
      <c r="F29" s="9">
        <f t="shared" si="1"/>
        <v>95.34126763797238</v>
      </c>
      <c r="G29" s="33"/>
    </row>
    <row r="30" spans="1:7" ht="36" customHeight="1">
      <c r="A30" s="30" t="s">
        <v>50</v>
      </c>
      <c r="B30" s="74">
        <v>330173.933</v>
      </c>
      <c r="C30" s="75">
        <v>271516.508</v>
      </c>
      <c r="D30" s="57">
        <v>257559.694</v>
      </c>
      <c r="E30" s="77">
        <f t="shared" si="0"/>
        <v>78.00727684944164</v>
      </c>
      <c r="F30" s="9">
        <f t="shared" si="1"/>
        <v>94.85968123897646</v>
      </c>
      <c r="G30" s="33"/>
    </row>
    <row r="31" spans="1:7" ht="147.75" customHeight="1">
      <c r="A31" s="31" t="s">
        <v>51</v>
      </c>
      <c r="B31" s="74">
        <v>3174.2</v>
      </c>
      <c r="C31" s="75">
        <v>2584.8</v>
      </c>
      <c r="D31" s="57">
        <v>2095.496</v>
      </c>
      <c r="E31" s="77">
        <f t="shared" si="0"/>
        <v>66.01650809652827</v>
      </c>
      <c r="F31" s="9">
        <f t="shared" si="1"/>
        <v>81.06994738471062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111">
        <v>24567.8</v>
      </c>
      <c r="C33" s="112">
        <v>18892.7</v>
      </c>
      <c r="D33" s="100">
        <v>18892.7</v>
      </c>
      <c r="E33" s="77">
        <f t="shared" si="0"/>
        <v>76.90025154877523</v>
      </c>
      <c r="F33" s="9">
        <f t="shared" si="1"/>
        <v>100</v>
      </c>
      <c r="G33" s="33"/>
    </row>
    <row r="34" spans="1:7" ht="15">
      <c r="A34" s="32" t="s">
        <v>52</v>
      </c>
      <c r="B34" s="74">
        <v>3839.87</v>
      </c>
      <c r="C34" s="76">
        <v>3675.954</v>
      </c>
      <c r="D34" s="57">
        <v>3201.802</v>
      </c>
      <c r="E34" s="77">
        <f t="shared" si="0"/>
        <v>83.38308328146526</v>
      </c>
      <c r="F34" s="9">
        <f t="shared" si="1"/>
        <v>87.1012531712856</v>
      </c>
      <c r="G34" s="33"/>
    </row>
    <row r="35" spans="1:7" s="37" customFormat="1" ht="14.25">
      <c r="A35" s="27" t="s">
        <v>53</v>
      </c>
      <c r="B35" s="49">
        <f>B24+B25</f>
        <v>2854631.1730000004</v>
      </c>
      <c r="C35" s="61">
        <f>C24+C25</f>
        <v>2387896.848</v>
      </c>
      <c r="D35" s="11">
        <f>D24+D25</f>
        <v>2365424.6890000002</v>
      </c>
      <c r="E35" s="105">
        <f t="shared" si="0"/>
        <v>82.86270784726696</v>
      </c>
      <c r="F35" s="106">
        <f t="shared" si="1"/>
        <v>99.05891416462057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535.8</v>
      </c>
      <c r="D37" s="58">
        <v>498.794</v>
      </c>
      <c r="E37" s="77">
        <f t="shared" si="0"/>
        <v>80.45064516129032</v>
      </c>
      <c r="F37" s="9">
        <f t="shared" si="1"/>
        <v>93.09331840238896</v>
      </c>
      <c r="G37" s="33"/>
    </row>
    <row r="38" spans="1:7" ht="30">
      <c r="A38" s="24" t="s">
        <v>84</v>
      </c>
      <c r="B38" s="59"/>
      <c r="C38" s="60"/>
      <c r="D38" s="58">
        <v>2.174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164.4</v>
      </c>
      <c r="D39" s="59">
        <v>252.711</v>
      </c>
      <c r="E39" s="77">
        <f t="shared" si="0"/>
        <v>148.6535294117647</v>
      </c>
      <c r="F39" s="9">
        <f t="shared" si="1"/>
        <v>153.71715328467153</v>
      </c>
      <c r="G39" s="33"/>
    </row>
    <row r="40" spans="1:7" ht="60">
      <c r="A40" s="29" t="s">
        <v>65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  <c r="G40" s="33"/>
    </row>
    <row r="41" spans="1:7" ht="36" customHeight="1">
      <c r="A41" s="24" t="s">
        <v>56</v>
      </c>
      <c r="B41" s="59">
        <v>965</v>
      </c>
      <c r="C41" s="60">
        <v>960</v>
      </c>
      <c r="D41" s="59">
        <v>1364.901</v>
      </c>
      <c r="E41" s="77">
        <f t="shared" si="0"/>
        <v>141.44051813471503</v>
      </c>
      <c r="F41" s="9">
        <f t="shared" si="1"/>
        <v>142.1771875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  <c r="G42" s="33"/>
    </row>
    <row r="43" spans="1:7" ht="25.5" customHeight="1">
      <c r="A43" s="24" t="s">
        <v>76</v>
      </c>
      <c r="B43" s="29"/>
      <c r="C43" s="24"/>
      <c r="D43" s="101">
        <v>81.047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-33.658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2570</v>
      </c>
      <c r="D45" s="49">
        <f>SUM(D37:D44)</f>
        <v>3345.9320000000002</v>
      </c>
      <c r="E45" s="105">
        <f t="shared" si="0"/>
        <v>116.38024347826088</v>
      </c>
      <c r="F45" s="106">
        <f t="shared" si="1"/>
        <v>130.191906614786</v>
      </c>
    </row>
    <row r="46" spans="1:6" s="63" customFormat="1" ht="18" customHeight="1">
      <c r="A46" s="72" t="s">
        <v>58</v>
      </c>
      <c r="B46" s="49">
        <f>B35+B45</f>
        <v>2857506.1730000004</v>
      </c>
      <c r="C46" s="49">
        <f>C35+C45</f>
        <v>2390466.848</v>
      </c>
      <c r="D46" s="49">
        <f>D35+D45</f>
        <v>2368770.6210000003</v>
      </c>
      <c r="E46" s="105">
        <f t="shared" si="0"/>
        <v>82.8964305792945</v>
      </c>
      <c r="F46" s="106">
        <f t="shared" si="1"/>
        <v>99.09238536321253</v>
      </c>
    </row>
    <row r="47" spans="1:6" s="95" customFormat="1" ht="43.5" customHeight="1">
      <c r="A47" s="107" t="s">
        <v>64</v>
      </c>
      <c r="B47" s="109">
        <v>705.5</v>
      </c>
      <c r="C47" s="60">
        <f>405.5+300</f>
        <v>705.5</v>
      </c>
      <c r="D47" s="60">
        <v>1753.491</v>
      </c>
      <c r="E47" s="108" t="s">
        <v>101</v>
      </c>
      <c r="F47" s="108" t="s">
        <v>101</v>
      </c>
    </row>
    <row r="48" spans="1:7" ht="17.25" customHeight="1">
      <c r="A48" s="26" t="s">
        <v>59</v>
      </c>
      <c r="B48" s="49">
        <f>B46+B47</f>
        <v>2858211.6730000004</v>
      </c>
      <c r="C48" s="62">
        <f>C46+C47</f>
        <v>2391172.348</v>
      </c>
      <c r="D48" s="49">
        <f>D46+D47</f>
        <v>2370524.112</v>
      </c>
      <c r="E48" s="105">
        <f t="shared" si="0"/>
        <v>82.93731826768031</v>
      </c>
      <c r="F48" s="106">
        <f t="shared" si="1"/>
        <v>99.13648064652176</v>
      </c>
      <c r="G48" s="34"/>
    </row>
    <row r="49" spans="3:6" ht="12.75">
      <c r="C49" s="34"/>
      <c r="D49" s="102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32">
      <selection activeCell="C33" sqref="C3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0" t="s">
        <v>88</v>
      </c>
      <c r="B2" s="110"/>
      <c r="C2" s="110"/>
      <c r="D2" s="110"/>
      <c r="E2" s="110"/>
      <c r="F2" s="110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98</v>
      </c>
      <c r="D4" s="86" t="s">
        <v>99</v>
      </c>
      <c r="E4" s="84" t="s">
        <v>82</v>
      </c>
      <c r="F4" s="84" t="s">
        <v>90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99"/>
      <c r="E6" s="16"/>
      <c r="F6" s="14"/>
    </row>
    <row r="7" spans="1:6" ht="16.5" customHeight="1">
      <c r="A7" s="18" t="s">
        <v>0</v>
      </c>
      <c r="B7" s="65">
        <v>928300</v>
      </c>
      <c r="C7" s="60">
        <v>755151.06</v>
      </c>
      <c r="D7" s="50">
        <v>732525.053</v>
      </c>
      <c r="E7" s="77">
        <f>D7/B7*100</f>
        <v>78.91037951093396</v>
      </c>
      <c r="F7" s="9">
        <f>D7/C7*100</f>
        <v>97.0037773634324</v>
      </c>
    </row>
    <row r="8" spans="1:6" ht="16.5" customHeight="1">
      <c r="A8" s="18" t="s">
        <v>1</v>
      </c>
      <c r="B8" s="67">
        <v>2400</v>
      </c>
      <c r="C8" s="60">
        <v>1999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77.36423211605803</v>
      </c>
    </row>
    <row r="9" spans="1:6" ht="40.5" customHeight="1">
      <c r="A9" s="19" t="s">
        <v>27</v>
      </c>
      <c r="B9" s="59">
        <v>126000</v>
      </c>
      <c r="C9" s="60">
        <v>106200</v>
      </c>
      <c r="D9" s="50">
        <v>123291.845</v>
      </c>
      <c r="E9" s="77">
        <f t="shared" si="0"/>
        <v>97.85067063492063</v>
      </c>
      <c r="F9" s="9">
        <f t="shared" si="1"/>
        <v>116.09401600753296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357114.35</v>
      </c>
      <c r="D10" s="10">
        <f>D11+D15+D16+D17</f>
        <v>353398.247</v>
      </c>
      <c r="E10" s="77">
        <f t="shared" si="0"/>
        <v>84.66859459977478</v>
      </c>
      <c r="F10" s="9">
        <f t="shared" si="1"/>
        <v>98.95940809995454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213735</v>
      </c>
      <c r="D11" s="40">
        <f>D12+D13+D14</f>
        <v>209037.757</v>
      </c>
      <c r="E11" s="77">
        <f t="shared" si="0"/>
        <v>83.42655877716362</v>
      </c>
      <c r="F11" s="9">
        <f t="shared" si="1"/>
        <v>97.80230519100756</v>
      </c>
    </row>
    <row r="12" spans="1:6" s="47" customFormat="1" ht="30">
      <c r="A12" s="21" t="s">
        <v>26</v>
      </c>
      <c r="B12" s="74">
        <v>17470</v>
      </c>
      <c r="C12" s="75">
        <v>17470</v>
      </c>
      <c r="D12" s="51">
        <v>15712.568</v>
      </c>
      <c r="E12" s="77">
        <f t="shared" si="0"/>
        <v>89.94028620492273</v>
      </c>
      <c r="F12" s="9">
        <f t="shared" si="1"/>
        <v>89.94028620492273</v>
      </c>
    </row>
    <row r="13" spans="1:6" s="47" customFormat="1" ht="15">
      <c r="A13" s="22" t="s">
        <v>68</v>
      </c>
      <c r="B13" s="74">
        <v>228100</v>
      </c>
      <c r="C13" s="75">
        <v>191270</v>
      </c>
      <c r="D13" s="51">
        <v>191440.173</v>
      </c>
      <c r="E13" s="77">
        <f t="shared" si="0"/>
        <v>83.92817755370451</v>
      </c>
      <c r="F13" s="9">
        <f t="shared" si="1"/>
        <v>100.0889700423485</v>
      </c>
    </row>
    <row r="14" spans="1:6" s="47" customFormat="1" ht="15">
      <c r="A14" s="20" t="s">
        <v>19</v>
      </c>
      <c r="B14" s="74">
        <v>4995</v>
      </c>
      <c r="C14" s="75">
        <v>4995</v>
      </c>
      <c r="D14" s="51">
        <v>1885.016</v>
      </c>
      <c r="E14" s="77">
        <f t="shared" si="0"/>
        <v>37.73805805805806</v>
      </c>
      <c r="F14" s="9">
        <f t="shared" si="1"/>
        <v>37.73805805805806</v>
      </c>
    </row>
    <row r="15" spans="1:6" s="47" customFormat="1" ht="15">
      <c r="A15" s="23" t="s">
        <v>2</v>
      </c>
      <c r="B15" s="74">
        <v>195</v>
      </c>
      <c r="C15" s="75">
        <v>149.35</v>
      </c>
      <c r="D15" s="51">
        <v>190.444</v>
      </c>
      <c r="E15" s="77">
        <f t="shared" si="0"/>
        <v>97.66358974358974</v>
      </c>
      <c r="F15" s="9">
        <f t="shared" si="1"/>
        <v>127.51523267492466</v>
      </c>
    </row>
    <row r="16" spans="1:6" s="47" customFormat="1" ht="60">
      <c r="A16" s="23" t="s">
        <v>70</v>
      </c>
      <c r="B16" s="74"/>
      <c r="C16" s="75"/>
      <c r="D16" s="51">
        <v>-105.302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143230</v>
      </c>
      <c r="D17" s="51">
        <v>144275.348</v>
      </c>
      <c r="E17" s="77">
        <f t="shared" si="0"/>
        <v>86.58425733661406</v>
      </c>
      <c r="F17" s="9">
        <f t="shared" si="1"/>
        <v>100.72983872093835</v>
      </c>
    </row>
    <row r="18" spans="1:6" ht="16.5" customHeight="1">
      <c r="A18" s="18" t="s">
        <v>13</v>
      </c>
      <c r="B18" s="59">
        <v>150</v>
      </c>
      <c r="C18" s="60">
        <v>124</v>
      </c>
      <c r="D18" s="50">
        <v>-545.572</v>
      </c>
      <c r="E18" s="77"/>
      <c r="F18" s="9"/>
    </row>
    <row r="19" spans="1:6" ht="28.5" customHeight="1">
      <c r="A19" s="24" t="s">
        <v>3</v>
      </c>
      <c r="B19" s="59">
        <v>14210</v>
      </c>
      <c r="C19" s="60">
        <v>12100</v>
      </c>
      <c r="D19" s="50">
        <v>11140.908</v>
      </c>
      <c r="E19" s="77">
        <f t="shared" si="0"/>
        <v>78.40188599577762</v>
      </c>
      <c r="F19" s="9">
        <f t="shared" si="1"/>
        <v>92.07361983471074</v>
      </c>
    </row>
    <row r="20" spans="1:6" ht="77.25" customHeight="1">
      <c r="A20" s="24" t="s">
        <v>28</v>
      </c>
      <c r="B20" s="59">
        <v>8400</v>
      </c>
      <c r="C20" s="60">
        <v>7119</v>
      </c>
      <c r="D20" s="50">
        <v>8222.19</v>
      </c>
      <c r="E20" s="77">
        <f t="shared" si="0"/>
        <v>97.88321428571429</v>
      </c>
      <c r="F20" s="9">
        <f t="shared" si="1"/>
        <v>115.49641803624104</v>
      </c>
    </row>
    <row r="21" spans="1:6" ht="15" customHeight="1">
      <c r="A21" s="24" t="s">
        <v>4</v>
      </c>
      <c r="B21" s="59">
        <v>5800</v>
      </c>
      <c r="C21" s="60">
        <v>4909.5</v>
      </c>
      <c r="D21" s="50">
        <v>4202.24</v>
      </c>
      <c r="E21" s="77">
        <f t="shared" si="0"/>
        <v>72.45241379310345</v>
      </c>
      <c r="F21" s="9">
        <f t="shared" si="1"/>
        <v>85.59405234748955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</row>
    <row r="23" spans="1:6" ht="15" customHeight="1">
      <c r="A23" s="25" t="s">
        <v>20</v>
      </c>
      <c r="B23" s="59">
        <v>3430</v>
      </c>
      <c r="C23" s="60">
        <v>2970</v>
      </c>
      <c r="D23" s="65">
        <v>4279.663</v>
      </c>
      <c r="E23" s="77">
        <f t="shared" si="0"/>
        <v>124.77151603498542</v>
      </c>
      <c r="F23" s="9">
        <f t="shared" si="1"/>
        <v>144.0963973063973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1270593.872</v>
      </c>
      <c r="E24" s="105">
        <f t="shared" si="0"/>
        <v>83.41718457437729</v>
      </c>
      <c r="F24" s="106">
        <f t="shared" si="1"/>
        <v>100.45912571944629</v>
      </c>
    </row>
    <row r="25" spans="1:6" s="2" customFormat="1" ht="15" customHeight="1">
      <c r="A25" s="41" t="s">
        <v>67</v>
      </c>
      <c r="B25" s="74">
        <f>SUM(B26:B34)</f>
        <v>1331451.1730000002</v>
      </c>
      <c r="C25" s="75">
        <f>SUM(C26:C34)</f>
        <v>1123109.938</v>
      </c>
      <c r="D25" s="75">
        <f>SUM(D26:D34)</f>
        <v>1094830.817</v>
      </c>
      <c r="E25" s="77">
        <f t="shared" si="0"/>
        <v>82.22838653055135</v>
      </c>
      <c r="F25" s="9">
        <f t="shared" si="1"/>
        <v>97.48207009454848</v>
      </c>
    </row>
    <row r="26" spans="1:6" s="2" customFormat="1" ht="135.75" customHeight="1">
      <c r="A26" s="42" t="s">
        <v>22</v>
      </c>
      <c r="B26" s="74">
        <v>425980</v>
      </c>
      <c r="C26" s="76">
        <v>373550.265</v>
      </c>
      <c r="D26" s="57">
        <v>373550.265</v>
      </c>
      <c r="E26" s="77">
        <f t="shared" si="0"/>
        <v>87.6919726278229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193577.041</v>
      </c>
      <c r="D27" s="57">
        <v>192250.34</v>
      </c>
      <c r="E27" s="77">
        <f t="shared" si="0"/>
        <v>82.41887060838951</v>
      </c>
      <c r="F27" s="9">
        <f t="shared" si="1"/>
        <v>99.31463928100854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258270.9</v>
      </c>
      <c r="D29" s="57">
        <v>246238.75</v>
      </c>
      <c r="E29" s="77">
        <f t="shared" si="0"/>
        <v>79.5824196423233</v>
      </c>
      <c r="F29" s="9">
        <f t="shared" si="1"/>
        <v>95.34126763797238</v>
      </c>
    </row>
    <row r="30" spans="1:6" s="2" customFormat="1" ht="47.25" customHeight="1">
      <c r="A30" s="42" t="s">
        <v>6</v>
      </c>
      <c r="B30" s="74">
        <v>330173.933</v>
      </c>
      <c r="C30" s="75">
        <v>271516.508</v>
      </c>
      <c r="D30" s="57">
        <v>257559.694</v>
      </c>
      <c r="E30" s="77">
        <f t="shared" si="0"/>
        <v>78.00727684944164</v>
      </c>
      <c r="F30" s="9">
        <f t="shared" si="1"/>
        <v>94.85968123897646</v>
      </c>
    </row>
    <row r="31" spans="1:6" s="2" customFormat="1" ht="150" customHeight="1">
      <c r="A31" s="43" t="s">
        <v>24</v>
      </c>
      <c r="B31" s="74">
        <v>3174.2</v>
      </c>
      <c r="C31" s="75">
        <v>2584.8</v>
      </c>
      <c r="D31" s="57">
        <v>2095.496</v>
      </c>
      <c r="E31" s="77">
        <f t="shared" si="0"/>
        <v>66.01650809652827</v>
      </c>
      <c r="F31" s="9">
        <f t="shared" si="1"/>
        <v>81.06994738471062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3"/>
    </row>
    <row r="33" spans="1:7" s="2" customFormat="1" ht="80.25" customHeight="1">
      <c r="A33" s="30" t="s">
        <v>95</v>
      </c>
      <c r="B33" s="111">
        <v>24567.8</v>
      </c>
      <c r="C33" s="112">
        <v>18892.7</v>
      </c>
      <c r="D33" s="100">
        <v>18892.7</v>
      </c>
      <c r="E33" s="77">
        <f t="shared" si="0"/>
        <v>76.90025154877523</v>
      </c>
      <c r="F33" s="9">
        <f t="shared" si="1"/>
        <v>100</v>
      </c>
      <c r="G33" s="94"/>
    </row>
    <row r="34" spans="1:6" s="2" customFormat="1" ht="16.5" customHeight="1">
      <c r="A34" s="44" t="s">
        <v>7</v>
      </c>
      <c r="B34" s="74">
        <v>3839.87</v>
      </c>
      <c r="C34" s="76">
        <v>3675.954</v>
      </c>
      <c r="D34" s="57">
        <v>3201.802</v>
      </c>
      <c r="E34" s="77">
        <f t="shared" si="0"/>
        <v>83.38308328146526</v>
      </c>
      <c r="F34" s="9">
        <f t="shared" si="1"/>
        <v>87.1012531712856</v>
      </c>
    </row>
    <row r="35" spans="1:6" s="54" customFormat="1" ht="20.25" customHeight="1">
      <c r="A35" s="48" t="s">
        <v>16</v>
      </c>
      <c r="B35" s="49">
        <f>B24+B25</f>
        <v>2854631.1730000004</v>
      </c>
      <c r="C35" s="61">
        <f>C24+C25</f>
        <v>2387896.848</v>
      </c>
      <c r="D35" s="11">
        <f>D24+D25</f>
        <v>2365424.6890000002</v>
      </c>
      <c r="E35" s="105">
        <f t="shared" si="0"/>
        <v>82.86270784726696</v>
      </c>
      <c r="F35" s="106">
        <f t="shared" si="1"/>
        <v>99.05891416462057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535.8</v>
      </c>
      <c r="D37" s="58">
        <v>498.794</v>
      </c>
      <c r="E37" s="77">
        <f t="shared" si="0"/>
        <v>80.45064516129032</v>
      </c>
      <c r="F37" s="9">
        <f t="shared" si="1"/>
        <v>93.09331840238896</v>
      </c>
    </row>
    <row r="38" spans="1:6" ht="45" customHeight="1">
      <c r="A38" s="24" t="s">
        <v>85</v>
      </c>
      <c r="B38" s="59"/>
      <c r="C38" s="60"/>
      <c r="D38" s="58">
        <v>2.174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164.4</v>
      </c>
      <c r="D39" s="59">
        <v>252.711</v>
      </c>
      <c r="E39" s="77">
        <f t="shared" si="0"/>
        <v>148.6535294117647</v>
      </c>
      <c r="F39" s="9">
        <f t="shared" si="1"/>
        <v>153.71715328467153</v>
      </c>
    </row>
    <row r="40" spans="1:6" ht="60.75" customHeight="1">
      <c r="A40" s="39" t="s">
        <v>63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</row>
    <row r="41" spans="1:6" s="38" customFormat="1" ht="45.75" customHeight="1">
      <c r="A41" s="39" t="s">
        <v>8</v>
      </c>
      <c r="B41" s="59">
        <v>965</v>
      </c>
      <c r="C41" s="60">
        <v>960</v>
      </c>
      <c r="D41" s="59">
        <v>1364.901</v>
      </c>
      <c r="E41" s="77">
        <f t="shared" si="0"/>
        <v>141.44051813471503</v>
      </c>
      <c r="F41" s="9">
        <f t="shared" si="1"/>
        <v>142.1771875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</row>
    <row r="43" spans="1:6" s="38" customFormat="1" ht="15.75" customHeight="1">
      <c r="A43" s="39" t="s">
        <v>77</v>
      </c>
      <c r="B43" s="29"/>
      <c r="C43" s="24"/>
      <c r="D43" s="101">
        <v>81.047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-33.658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2570</v>
      </c>
      <c r="D45" s="49">
        <f>SUM(D37:D44)</f>
        <v>3345.9320000000002</v>
      </c>
      <c r="E45" s="105">
        <f t="shared" si="0"/>
        <v>116.38024347826088</v>
      </c>
      <c r="F45" s="106">
        <f t="shared" si="1"/>
        <v>130.191906614786</v>
      </c>
    </row>
    <row r="46" spans="1:6" s="78" customFormat="1" ht="18.75" customHeight="1">
      <c r="A46" s="48" t="s">
        <v>10</v>
      </c>
      <c r="B46" s="49">
        <f>B35+B45</f>
        <v>2857506.1730000004</v>
      </c>
      <c r="C46" s="49">
        <f>C35+C45</f>
        <v>2390466.848</v>
      </c>
      <c r="D46" s="49">
        <f>D35+D45</f>
        <v>2368770.6210000003</v>
      </c>
      <c r="E46" s="113">
        <f t="shared" si="0"/>
        <v>82.8964305792945</v>
      </c>
      <c r="F46" s="106">
        <f t="shared" si="1"/>
        <v>99.09238536321253</v>
      </c>
    </row>
    <row r="47" spans="1:6" ht="45">
      <c r="A47" s="104" t="s">
        <v>83</v>
      </c>
      <c r="B47" s="109">
        <v>705.5</v>
      </c>
      <c r="C47" s="60">
        <f>405.5+300</f>
        <v>705.5</v>
      </c>
      <c r="D47" s="60">
        <v>1753.491</v>
      </c>
      <c r="E47" s="108" t="s">
        <v>100</v>
      </c>
      <c r="F47" s="108" t="s">
        <v>100</v>
      </c>
    </row>
    <row r="48" spans="1:6" ht="14.25">
      <c r="A48" s="56" t="s">
        <v>18</v>
      </c>
      <c r="B48" s="49">
        <f>B46+B47</f>
        <v>2858211.6730000004</v>
      </c>
      <c r="C48" s="62">
        <f>C46+C47</f>
        <v>2391172.348</v>
      </c>
      <c r="D48" s="49">
        <f>D46+D47</f>
        <v>2370524.112</v>
      </c>
      <c r="E48" s="105">
        <f t="shared" si="0"/>
        <v>82.93731826768031</v>
      </c>
      <c r="F48" s="106">
        <f t="shared" si="1"/>
        <v>99.13648064652176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2016-10-11T08:07:02Z</cp:lastPrinted>
  <dcterms:created xsi:type="dcterms:W3CDTF">2004-07-02T06:40:36Z</dcterms:created>
  <dcterms:modified xsi:type="dcterms:W3CDTF">2016-10-11T08:14:01Z</dcterms:modified>
  <cp:category/>
  <cp:version/>
  <cp:contentType/>
  <cp:contentStatus/>
</cp:coreProperties>
</file>