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20" windowWidth="2040" windowHeight="1190" activeTab="1"/>
  </bookViews>
  <sheets>
    <sheet name="Укр" sheetId="1" r:id="rId1"/>
    <sheet name="Рус" sheetId="2" r:id="rId2"/>
    <sheet name="Лист1" sheetId="3" r:id="rId3"/>
  </sheets>
  <definedNames>
    <definedName name="_xlnm.Print_Area" localSheetId="0">'Укр'!$A$2:$F$60</definedName>
  </definedNames>
  <calcPr fullCalcOnLoad="1"/>
</workbook>
</file>

<file path=xl/sharedStrings.xml><?xml version="1.0" encoding="utf-8"?>
<sst xmlns="http://schemas.openxmlformats.org/spreadsheetml/2006/main" count="136" uniqueCount="127">
  <si>
    <t>Налог и сбор на доходы физических лиц</t>
  </si>
  <si>
    <t>Налог на прибыль предприятий  </t>
  </si>
  <si>
    <t xml:space="preserve">     2) Туристический сбор </t>
  </si>
  <si>
    <t xml:space="preserve">Государственная пошлина </t>
  </si>
  <si>
    <t xml:space="preserve">Образовательная субвенция из государственного бюджета местным бюджетам </t>
  </si>
  <si>
    <t>Поступление средств паевого участия в развитии инфраструктуры населенного пункта</t>
  </si>
  <si>
    <t>Всего доходов специального фонда</t>
  </si>
  <si>
    <t>Всего доходов</t>
  </si>
  <si>
    <t>Общий  фонд</t>
  </si>
  <si>
    <t>Название показателя</t>
  </si>
  <si>
    <t xml:space="preserve">Административные штрафы и другие санкции </t>
  </si>
  <si>
    <t>Всего налогов и сборов</t>
  </si>
  <si>
    <t>Всего доходов общего фонда</t>
  </si>
  <si>
    <t>Специальный фонд</t>
  </si>
  <si>
    <t>Всего поступлений</t>
  </si>
  <si>
    <t xml:space="preserve">    - транспортный налог </t>
  </si>
  <si>
    <t xml:space="preserve">Другие поступления </t>
  </si>
  <si>
    <t xml:space="preserve">Денежные взыскания за вред, причиненный нарушением законодательства об охране окружающей природной среды в результате хозяйственной и другой деятельности </t>
  </si>
  <si>
    <t xml:space="preserve">    - налог на недвижимое имущество, отличное от земельного участка</t>
  </si>
  <si>
    <t xml:space="preserve">Поступление от арендной платы за пользование целостным имущественным комплексом и другим имуществом, находящимся в коммунальной собственности </t>
  </si>
  <si>
    <t>Найменування показника</t>
  </si>
  <si>
    <t>Загальний фонд</t>
  </si>
  <si>
    <t>Податок та збір на доходи фізичних осіб</t>
  </si>
  <si>
    <t xml:space="preserve">        1) Податок на майно:</t>
  </si>
  <si>
    <t xml:space="preserve">    -  плата за землю</t>
  </si>
  <si>
    <t xml:space="preserve">    - транспортний податок</t>
  </si>
  <si>
    <t xml:space="preserve">     2) Туристичний збір</t>
  </si>
  <si>
    <t>Екологічний податок</t>
  </si>
  <si>
    <t>Адміністративні штрафи та інші санкції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</si>
  <si>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</si>
  <si>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Державне мито</t>
  </si>
  <si>
    <t>Інші надходження</t>
  </si>
  <si>
    <t>ВСЬОГО податків і зборів</t>
  </si>
  <si>
    <t>Субвенції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</si>
  <si>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</si>
  <si>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</si>
  <si>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Всього доходів загального фонду</t>
  </si>
  <si>
    <t>Спеціальний фонд</t>
  </si>
  <si>
    <t>Грошові стягнення за шкоду, заподіяну порушенням законодавства про охорону  навколишнього природного середовища внаслідок господарської та іншої діяльності</t>
  </si>
  <si>
    <t>Надходження коштів пайової участі у розвитку інфраструктури населеного пункту</t>
  </si>
  <si>
    <t>Всього доходів спеціального фонду</t>
  </si>
  <si>
    <t>Всього доходів</t>
  </si>
  <si>
    <t>Всього надходжень</t>
  </si>
  <si>
    <t xml:space="preserve">Місцеві податки, в тому числі: </t>
  </si>
  <si>
    <t xml:space="preserve">Местные налоги, в том числе: </t>
  </si>
  <si>
    <t xml:space="preserve">    - податок на нерухоме майно, відмінне від земельної ділянки </t>
  </si>
  <si>
    <t>Повернення коштів, наданих для кредитування громадян на будівництво житла</t>
  </si>
  <si>
    <t xml:space="preserve">        1)   Налог на имущество:</t>
  </si>
  <si>
    <t xml:space="preserve">Субвенции </t>
  </si>
  <si>
    <t>Податок на прибуток підприємств</t>
  </si>
  <si>
    <t>Кошти  від відчуження майна, що перебуває в комунальній власності</t>
  </si>
  <si>
    <t xml:space="preserve">Средства от отчуждения имущества,  находящегося в коммунальной собственности  </t>
  </si>
  <si>
    <t>Утверждено  на год с учетом изменений, тыс. грн.</t>
  </si>
  <si>
    <t>Кошти  від продажу землі</t>
  </si>
  <si>
    <t>Средства от продажи земли  </t>
  </si>
  <si>
    <t>Процент поступлений до годовых сумм,                 %</t>
  </si>
  <si>
    <t>Процент поступлений к плану отчетного периода,              %</t>
  </si>
  <si>
    <t>Затверджено      на рік з урахуванням змін, 
тис. грн.</t>
  </si>
  <si>
    <t>Відсоток            надходжень до річних показників, 
%</t>
  </si>
  <si>
    <t>Відсоток надходжень до плану звітного періоду, 
%</t>
  </si>
  <si>
    <t>Плата  за надання  адміністративних послуг</t>
  </si>
  <si>
    <t>Плата за предоставление административных услуг</t>
  </si>
  <si>
    <r>
      <t xml:space="preserve">   </t>
    </r>
    <r>
      <rPr>
        <i/>
        <sz val="12"/>
        <rFont val="Times New Roman"/>
        <family val="1"/>
      </rPr>
      <t xml:space="preserve"> -  плата за землю</t>
    </r>
  </si>
  <si>
    <t>Возврат средств, предоставленных для кредитования граждан на строительство жилья</t>
  </si>
  <si>
    <t>Акцизний податок</t>
  </si>
  <si>
    <t xml:space="preserve">Акцизный налог </t>
  </si>
  <si>
    <t>Экологический налог</t>
  </si>
  <si>
    <t>Відсотки за користуванням довгостроковим кредитом, що надається молодим сім'ям та одиноким молодим громадянам на будівництво (реконструкцію) та придбання житла</t>
  </si>
  <si>
    <t xml:space="preserve">Проценты за пользование долгосрочным кредитом,  предоставляемым молодым семьям и одиноким молодым гражданам на строительство (реконструкцию) и приобретение жилья 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</si>
  <si>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 вивезення побутового сміття та рідких нечистот за рахунок відповідної субвенції з державного бюджету  </t>
  </si>
  <si>
    <t>Субвенція з місцевого бюджету  на надання пільг та житлових субсидій населенню на придбання твердого та рідкого пічного побутового палива і скрапленого газу за рахунок відповідної субвенції з державного бюджету  </t>
  </si>
  <si>
    <t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та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 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</si>
  <si>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 за рахунок відповідної субвенції з державного бюджету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</si>
  <si>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</si>
  <si>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Інші субвенції з місцевого бюджету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</si>
  <si>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</si>
  <si>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 xml:space="preserve">Медицинская субвенция из государственного бюджета местным бюджетам </t>
  </si>
  <si>
    <t>Субвенция из местного бюджета на предоставления льгот и жилищных субсидий населению на приобретение твердого и жидкого печного бытового топлива и сжиженного газа за счет соответствующей субвенции из государственного бюджета</t>
  </si>
  <si>
    <t>Субвенция из местного бюджета на предоставление льгот и жилищных субсидий населению на оплату электроэнергии, природного газа, услуг тепло-, водоснабжения и водоотвода, квартирной платы (содержание домов и сооружений и придомовых территорий), управление многоквартирным домом, вывоз бытового мусора и жидких нечистот за счет соответствующей субвенции из государственного бюджета</t>
  </si>
  <si>
    <t>Субвенция из местного бюджета на выплату помощи семьям с детьми, малообеспеченным семьям, лицам, которые не имеют права на пенсию, лицам с инвалидностью, детям с инвалидностью, временной государственной помощи детям, временной государственной социальной помощи неработающему лицу, которое достигло общего пенсионного возраста, но не приобрела право на пенсионную выплату, помощи по уходу за лицами с инвалидностью І или ІІ группы вследствие психического расстройства, компенсационной выплаты неработающему трудоспособному лицу, которое присматривает за лицом с инвалидностью І группы, а также за лицом, которое достигло 80-летнего возраста за счет соответствующей субвенции из государственного бюджета</t>
  </si>
  <si>
    <t>Субвенция из местного бюджета на выплату государственной социальной помощи на детей-сирот и детей, лишенных родительской заботы, денежного обеспечения родителям-воспитателям и приемным родителям за предоставления социальных услуг в детских домах семейного типа и приемных семьях по принципу "деньги ходят за ребенком", оплату услуг осуществления патроната над ребенком и выплату социальной помощи на содержание ребенка в семье патронатного воспитателя за счет соответствующей субвенции из государственного бюджета</t>
  </si>
  <si>
    <t>Субвенция из местного бюджета на осуществление переданных расходов в сфере здравоохранения  за счет средств медицинской субвенции</t>
  </si>
  <si>
    <t>Субвенция из местного бюджета на возмещение стоимости лечебных средств для лечения отдельных заболеваний за счет соответствующей субвенции из государственного бюджета</t>
  </si>
  <si>
    <t>Другие субвенции из местного бюджета</t>
  </si>
  <si>
    <t xml:space="preserve">     4) Єдиний податок</t>
  </si>
  <si>
    <t xml:space="preserve">     3) Збір за провадження деяких видів підприємницької діяльності, що справлявся до 1 січня 2015 року</t>
  </si>
  <si>
    <t xml:space="preserve">     3) Сбор за осуществление некоторых видов предпринимательской деятельности, который взимался до 1 января 2015 года </t>
  </si>
  <si>
    <t xml:space="preserve">     4) Единый налог </t>
  </si>
  <si>
    <t>Плата за розміщення тимчасово вільних коштів місцевих бюджетів</t>
  </si>
  <si>
    <t>Плата за размещение временно свободных средств местных бюджетов</t>
  </si>
  <si>
    <t>Сбор за осуществление некоторых видов предпринимательской деятельности, который взимался до 1 января 2015 года</t>
  </si>
  <si>
    <t>Збір за провадження деяких видів підприємницької діяльності, що справлявся до 1 січня 2015 року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</si>
  <si>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</si>
  <si>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Субвенция из местного бюджета за счет остатка средств медицинской субвенции, образовавшийся на начало бюджетного периода</t>
  </si>
  <si>
    <t>Субвенция из местного бюджета за счет остатка средств образовательной субвенции, образовавшийся на начало бюджетного периода</t>
  </si>
  <si>
    <t>Субвенція з державного бюджету місцевим бюджетам на модернізацію та оновлення матеріально-технічної бази професійно-технічних навчальних закладів</t>
  </si>
  <si>
    <t>Субвенция из государственного бюджета местным бюджетам на модернизацию и обновление материально-технической базы профессионально-технических учебных заведений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</si>
  <si>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</si>
  <si>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</si>
  <si>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сімей загиблих осіб, визначених абзацами 5 - 8 пункту 1 статті 10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11 - 14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</si>
  <si>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Субвенция из местного бюджета на выплату денежной компенсации за надлежащие для получения жилые помещения для семей погибших, определенных абзацами 5 - 8 пункта 1 статьи 10 Закона Украины "О статусе ветеранов войны, гарантии их социальной защиты", для лиц с инвалидностью I - II группы , которая наступила в результате ранения, контузии, увечья или заболевания, полученных при непосредственном участии в антитерористичний операции, обеспечении ее проведения, определенных пунктами 11 - 14 части второй статьи 7 Закона Украины "О статусе ветеранов войны, гарантии их социальной защиты", и нуждающихся в улучшении жилищных условий за счет соответствующей субвенции из государственного бюджета</t>
  </si>
  <si>
    <t>Субвенция из местного бюджета на предоставление государственной поддержки лицам с особыми образовательными потребностями за счет соответствующей субвенции из государственного бюджета</t>
  </si>
  <si>
    <t>Субвенция из местного бюджета на обеспечение качественного, современного и доступного общего среднего образования "Новая украинская школа" за счет соответствующей субвенции из государственного бюджета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</si>
  <si>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</si>
  <si>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Субвенция из государственного бюджета местным бюджетам на осуществление мероприятий по социально-экономическому развитию отдельных территорий</t>
  </si>
  <si>
    <t>Субвенція з місцевого бюджету за рахунок залишку коштів медичної субвенції, що утворився на початок бюджетного періоду</t>
  </si>
  <si>
    <t>Збір за забруднення навколишнього природного середовища</t>
  </si>
  <si>
    <t>Сбор за загрязнение окружающей природной среды</t>
  </si>
  <si>
    <t xml:space="preserve">Податок з власників наземних транспортних засобів та інших самохідних машин і механізмів </t>
  </si>
  <si>
    <t>Щотижнева інформація про надходження до міського бюджету м. Миколаєва за  
2018 рік (без власних надходжень бюджетних установ)</t>
  </si>
  <si>
    <t>Еженедельная информация о поступлениях в городской бюджет г. Николаева 
за 2018 год (без собственных поступлений бюджетных учреждений )</t>
  </si>
  <si>
    <t>Субвенція з місцевого бюджету на виплату грошової компенсації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"Про статус ветеранів війни, гарантії їх соціального захисту", для осіб з інвалідністю I - II групи з числа учасників бойових дій на території інших держав, які стали інвалідами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</si>
  <si>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Налог с владельцев транспортных средств и других самоходных машин и механизмов</t>
  </si>
  <si>
    <t>Субвенция из местного бюджета на выплату денежной компенсации за принадлежащие для получения жилые помещения для семей погибших участников боевых действий на территории других государств, определенных в абзаце первом пункта 1 статьи 10 Закона Украины "О статусе ветеранов войны, гарантиях их социальной защиты", для лиц с инвалидностью I - II группы из числа участников боевых действий на территории других государств, ставших инвалидами вследствие ранения, контузии, увечья или заболевания, связанных с пребыванием в этих государствах, определенных пунктом 7 части второй статьи 7 Закона Украины "О статусе ветеранов войны, гарантиях их социальной защиты", и нуждающихся в улучшении жилищных условий за счет соответствующей субвенции из государственного бюджета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</si>
  <si>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 за рахунок відповідної субвенції з державного бюджету</t>
  </si>
  <si>
    <t>Субвенция из местного бюджета на проектные, строительно-ремонтные работы, приобретение жилья и помещений для развития семейных и других форм воспитания, приближенных к семейным, и обеспечение жильем детей-сирот, лиц из их числа за счет соответствующей субвенции из государственного бюджета</t>
  </si>
  <si>
    <t>Субвенція з місцевого бюджету на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вироблялися, транспортувалися та постачалися населенню, бюджетним установам і організаціям та/або іншим підприємствам теплопостачання, централізованого питного водопостачання та водовідведення, які надають такі послуги, та тарифами, що затверджувалися та/або погоджувалися органами державної влади чи місцевого самоврядування, за рахунок відповідної субвенції з державного бюджету</t>
  </si>
  <si>
    <t>Субвенция из местного бюджета на погашение разницы между фактической стоимостью тепловой энергии, услуг по централизованному отоплению, снабжению горячей воды, централизованного водоснабжения и водоотведения, снабжения холодной воды и водоотведения (с использованием внутридомовых систем), которые производились, транспортировались и поставлялись населению, бюджетным учреждениям и организациям и / или другим предприятиям теплоснабжения, централизованного водоснабжения и водоотведения, которые предоставляют такие услуги, и тарифами, которые утверждались и / или согласовывались органами государственной власти или местного самоуправления, за счет соответствующей субвенции из государственного бюджета</t>
  </si>
  <si>
    <t>Надходження коштів від відшкодування втрат сільськогосподарського і лісогосподарського виробництва</t>
  </si>
  <si>
    <t>Поступление средств от возмещения потерь сельскохозяйственного и лесохозяйственного производства</t>
  </si>
  <si>
    <t>План на           січень - листопад з урахуванням змін, 
тис. грн.</t>
  </si>
  <si>
    <t>План на
январь - ноябрь с учетом изменений, тыс. грн.</t>
  </si>
  <si>
    <t>в 2,4 р.б.</t>
  </si>
  <si>
    <t>в 3,1 р.б.</t>
  </si>
  <si>
    <t>Надійшло з
 01 січня по 
16 листопада,            тис. грн.</t>
  </si>
  <si>
    <t xml:space="preserve">Поступило          с 01 января
по 16 ноября,
тыс. грн. </t>
  </si>
  <si>
    <t>в 4,0 р.б.</t>
  </si>
</sst>
</file>

<file path=xl/styles.xml><?xml version="1.0" encoding="utf-8"?>
<styleSheet xmlns="http://schemas.openxmlformats.org/spreadsheetml/2006/main">
  <numFmts count="5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0.0"/>
    <numFmt numFmtId="205" formatCode="0.000"/>
    <numFmt numFmtId="206" formatCode="0.00000"/>
    <numFmt numFmtId="207" formatCode="0.0000"/>
    <numFmt numFmtId="208" formatCode="#,##0.00;[Red]\-#,##0.00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[$€-2]\ ###,000_);[Red]\([$€-2]\ ###,000\)"/>
    <numFmt numFmtId="213" formatCode="[$-FC19]d\ mmmm\ yyyy\ &quot;г.&quot;"/>
    <numFmt numFmtId="214" formatCode="#,##0.000"/>
  </numFmts>
  <fonts count="5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Arial Cyr"/>
      <family val="0"/>
    </font>
    <font>
      <b/>
      <sz val="10"/>
      <name val="Arial Cyr"/>
      <family val="0"/>
    </font>
    <font>
      <b/>
      <sz val="10"/>
      <color indexed="8"/>
      <name val="Arial Cyr"/>
      <family val="0"/>
    </font>
    <font>
      <b/>
      <sz val="10"/>
      <color indexed="8"/>
      <name val="Times New Roman"/>
      <family val="1"/>
    </font>
    <font>
      <i/>
      <sz val="10"/>
      <name val="Arial Cyr"/>
      <family val="0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i/>
      <sz val="12"/>
      <color indexed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204" fontId="4" fillId="0" borderId="0" xfId="0" applyNumberFormat="1" applyFont="1" applyAlignment="1">
      <alignment horizontal="right"/>
    </xf>
    <xf numFmtId="206" fontId="4" fillId="0" borderId="0" xfId="0" applyNumberFormat="1" applyFont="1" applyFill="1" applyAlignment="1">
      <alignment/>
    </xf>
    <xf numFmtId="204" fontId="8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1" fillId="0" borderId="0" xfId="0" applyFont="1" applyFill="1" applyAlignment="1">
      <alignment vertical="top"/>
    </xf>
    <xf numFmtId="0" fontId="11" fillId="0" borderId="0" xfId="0" applyFont="1" applyAlignment="1">
      <alignment vertical="top"/>
    </xf>
    <xf numFmtId="0" fontId="0" fillId="0" borderId="0" xfId="0" applyAlignment="1">
      <alignment wrapText="1"/>
    </xf>
    <xf numFmtId="0" fontId="7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15" fillId="0" borderId="0" xfId="0" applyFont="1" applyFill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Fill="1" applyAlignment="1">
      <alignment vertical="top"/>
    </xf>
    <xf numFmtId="205" fontId="7" fillId="0" borderId="0" xfId="0" applyNumberFormat="1" applyFont="1" applyAlignment="1">
      <alignment/>
    </xf>
    <xf numFmtId="205" fontId="9" fillId="0" borderId="0" xfId="0" applyNumberFormat="1" applyFont="1" applyAlignment="1">
      <alignment/>
    </xf>
    <xf numFmtId="205" fontId="0" fillId="0" borderId="0" xfId="0" applyNumberFormat="1" applyAlignment="1">
      <alignment/>
    </xf>
    <xf numFmtId="0" fontId="4" fillId="0" borderId="0" xfId="0" applyFont="1" applyFill="1" applyAlignment="1">
      <alignment/>
    </xf>
    <xf numFmtId="0" fontId="17" fillId="0" borderId="0" xfId="0" applyFont="1" applyAlignment="1">
      <alignment/>
    </xf>
    <xf numFmtId="206" fontId="18" fillId="0" borderId="0" xfId="0" applyNumberFormat="1" applyFont="1" applyFill="1" applyAlignment="1">
      <alignment/>
    </xf>
    <xf numFmtId="0" fontId="18" fillId="0" borderId="0" xfId="0" applyFont="1" applyAlignment="1">
      <alignment/>
    </xf>
    <xf numFmtId="204" fontId="18" fillId="0" borderId="0" xfId="0" applyNumberFormat="1" applyFont="1" applyAlignment="1">
      <alignment horizontal="right"/>
    </xf>
    <xf numFmtId="0" fontId="17" fillId="0" borderId="10" xfId="0" applyFont="1" applyBorder="1" applyAlignment="1">
      <alignment horizontal="center" vertical="top" wrapText="1"/>
    </xf>
    <xf numFmtId="204" fontId="18" fillId="0" borderId="10" xfId="0" applyNumberFormat="1" applyFont="1" applyFill="1" applyBorder="1" applyAlignment="1">
      <alignment horizontal="center" vertical="top" wrapText="1"/>
    </xf>
    <xf numFmtId="206" fontId="18" fillId="0" borderId="10" xfId="0" applyNumberFormat="1" applyFont="1" applyFill="1" applyBorder="1" applyAlignment="1">
      <alignment horizontal="center" vertical="top" wrapText="1"/>
    </xf>
    <xf numFmtId="204" fontId="18" fillId="0" borderId="10" xfId="0" applyNumberFormat="1" applyFont="1" applyBorder="1" applyAlignment="1">
      <alignment horizontal="center" vertical="top" wrapText="1"/>
    </xf>
    <xf numFmtId="0" fontId="17" fillId="0" borderId="11" xfId="0" applyFont="1" applyBorder="1" applyAlignment="1">
      <alignment horizontal="center" vertical="top" wrapText="1"/>
    </xf>
    <xf numFmtId="204" fontId="18" fillId="0" borderId="11" xfId="0" applyNumberFormat="1" applyFont="1" applyFill="1" applyBorder="1" applyAlignment="1">
      <alignment horizontal="center" vertical="top" wrapText="1"/>
    </xf>
    <xf numFmtId="206" fontId="18" fillId="0" borderId="11" xfId="0" applyNumberFormat="1" applyFont="1" applyFill="1" applyBorder="1" applyAlignment="1">
      <alignment horizontal="center" vertical="top" wrapText="1"/>
    </xf>
    <xf numFmtId="204" fontId="18" fillId="0" borderId="11" xfId="0" applyNumberFormat="1" applyFont="1" applyBorder="1" applyAlignment="1">
      <alignment horizontal="center" vertical="top" wrapText="1"/>
    </xf>
    <xf numFmtId="0" fontId="16" fillId="0" borderId="12" xfId="0" applyFont="1" applyBorder="1" applyAlignment="1">
      <alignment horizontal="left" vertical="center" wrapText="1"/>
    </xf>
    <xf numFmtId="0" fontId="16" fillId="0" borderId="12" xfId="0" applyFont="1" applyFill="1" applyBorder="1" applyAlignment="1">
      <alignment horizontal="left" vertical="center" wrapText="1"/>
    </xf>
    <xf numFmtId="205" fontId="18" fillId="0" borderId="12" xfId="0" applyNumberFormat="1" applyFont="1" applyFill="1" applyBorder="1" applyAlignment="1">
      <alignment horizontal="center" vertical="center" wrapText="1"/>
    </xf>
    <xf numFmtId="205" fontId="18" fillId="0" borderId="12" xfId="0" applyNumberFormat="1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204" fontId="18" fillId="0" borderId="12" xfId="0" applyNumberFormat="1" applyFont="1" applyBorder="1" applyAlignment="1">
      <alignment horizontal="center" vertical="center" wrapText="1"/>
    </xf>
    <xf numFmtId="205" fontId="18" fillId="0" borderId="12" xfId="0" applyNumberFormat="1" applyFont="1" applyFill="1" applyBorder="1" applyAlignment="1">
      <alignment/>
    </xf>
    <xf numFmtId="205" fontId="18" fillId="0" borderId="12" xfId="0" applyNumberFormat="1" applyFont="1" applyFill="1" applyBorder="1" applyAlignment="1">
      <alignment horizontal="right"/>
    </xf>
    <xf numFmtId="205" fontId="17" fillId="0" borderId="12" xfId="0" applyNumberFormat="1" applyFont="1" applyFill="1" applyBorder="1" applyAlignment="1">
      <alignment/>
    </xf>
    <xf numFmtId="204" fontId="17" fillId="0" borderId="12" xfId="0" applyNumberFormat="1" applyFont="1" applyFill="1" applyBorder="1" applyAlignment="1">
      <alignment/>
    </xf>
    <xf numFmtId="204" fontId="18" fillId="0" borderId="12" xfId="0" applyNumberFormat="1" applyFont="1" applyBorder="1" applyAlignment="1">
      <alignment horizontal="right"/>
    </xf>
    <xf numFmtId="205" fontId="17" fillId="0" borderId="12" xfId="0" applyNumberFormat="1" applyFont="1" applyFill="1" applyBorder="1" applyAlignment="1">
      <alignment/>
    </xf>
    <xf numFmtId="205" fontId="17" fillId="0" borderId="12" xfId="0" applyNumberFormat="1" applyFont="1" applyFill="1" applyBorder="1" applyAlignment="1">
      <alignment vertical="top"/>
    </xf>
    <xf numFmtId="0" fontId="19" fillId="0" borderId="12" xfId="0" applyNumberFormat="1" applyFont="1" applyBorder="1" applyAlignment="1">
      <alignment vertical="top" wrapText="1"/>
    </xf>
    <xf numFmtId="205" fontId="19" fillId="0" borderId="12" xfId="0" applyNumberFormat="1" applyFont="1" applyFill="1" applyBorder="1" applyAlignment="1">
      <alignment/>
    </xf>
    <xf numFmtId="205" fontId="20" fillId="0" borderId="12" xfId="0" applyNumberFormat="1" applyFont="1" applyFill="1" applyBorder="1" applyAlignment="1">
      <alignment horizontal="right"/>
    </xf>
    <xf numFmtId="205" fontId="19" fillId="0" borderId="12" xfId="0" applyNumberFormat="1" applyFont="1" applyFill="1" applyBorder="1" applyAlignment="1">
      <alignment/>
    </xf>
    <xf numFmtId="0" fontId="19" fillId="0" borderId="12" xfId="0" applyFont="1" applyBorder="1" applyAlignment="1">
      <alignment vertical="top" wrapText="1"/>
    </xf>
    <xf numFmtId="0" fontId="17" fillId="0" borderId="12" xfId="0" applyFont="1" applyBorder="1" applyAlignment="1">
      <alignment vertical="top" wrapText="1"/>
    </xf>
    <xf numFmtId="0" fontId="17" fillId="0" borderId="12" xfId="0" applyFont="1" applyBorder="1" applyAlignment="1">
      <alignment vertical="top"/>
    </xf>
    <xf numFmtId="0" fontId="16" fillId="0" borderId="12" xfId="0" applyFont="1" applyBorder="1" applyAlignment="1">
      <alignment vertical="top"/>
    </xf>
    <xf numFmtId="205" fontId="16" fillId="0" borderId="12" xfId="0" applyNumberFormat="1" applyFont="1" applyFill="1" applyBorder="1" applyAlignment="1">
      <alignment/>
    </xf>
    <xf numFmtId="205" fontId="20" fillId="0" borderId="12" xfId="0" applyNumberFormat="1" applyFont="1" applyBorder="1" applyAlignment="1">
      <alignment horizontal="right"/>
    </xf>
    <xf numFmtId="205" fontId="19" fillId="0" borderId="12" xfId="0" applyNumberFormat="1" applyFont="1" applyBorder="1" applyAlignment="1">
      <alignment/>
    </xf>
    <xf numFmtId="205" fontId="22" fillId="0" borderId="12" xfId="0" applyNumberFormat="1" applyFont="1" applyFill="1" applyBorder="1" applyAlignment="1">
      <alignment horizontal="right"/>
    </xf>
    <xf numFmtId="205" fontId="16" fillId="0" borderId="12" xfId="0" applyNumberFormat="1" applyFont="1" applyFill="1" applyBorder="1" applyAlignment="1">
      <alignment horizontal="right"/>
    </xf>
    <xf numFmtId="205" fontId="17" fillId="0" borderId="12" xfId="0" applyNumberFormat="1" applyFont="1" applyBorder="1" applyAlignment="1">
      <alignment/>
    </xf>
    <xf numFmtId="205" fontId="17" fillId="0" borderId="12" xfId="0" applyNumberFormat="1" applyFont="1" applyBorder="1" applyAlignment="1">
      <alignment wrapText="1"/>
    </xf>
    <xf numFmtId="205" fontId="22" fillId="0" borderId="12" xfId="0" applyNumberFormat="1" applyFont="1" applyFill="1" applyBorder="1" applyAlignment="1">
      <alignment/>
    </xf>
    <xf numFmtId="0" fontId="17" fillId="0" borderId="0" xfId="0" applyFont="1" applyFill="1" applyAlignment="1">
      <alignment/>
    </xf>
    <xf numFmtId="205" fontId="18" fillId="0" borderId="0" xfId="0" applyNumberFormat="1" applyFont="1" applyAlignment="1">
      <alignment/>
    </xf>
    <xf numFmtId="0" fontId="17" fillId="0" borderId="12" xfId="0" applyFont="1" applyBorder="1" applyAlignment="1">
      <alignment horizontal="center" vertical="center" wrapText="1"/>
    </xf>
    <xf numFmtId="204" fontId="18" fillId="0" borderId="12" xfId="0" applyNumberFormat="1" applyFont="1" applyFill="1" applyBorder="1" applyAlignment="1">
      <alignment horizontal="center" vertical="top" wrapText="1"/>
    </xf>
    <xf numFmtId="206" fontId="18" fillId="0" borderId="12" xfId="0" applyNumberFormat="1" applyFont="1" applyFill="1" applyBorder="1" applyAlignment="1">
      <alignment horizontal="center" vertical="top" wrapText="1"/>
    </xf>
    <xf numFmtId="205" fontId="17" fillId="0" borderId="12" xfId="0" applyNumberFormat="1" applyFont="1" applyBorder="1" applyAlignment="1">
      <alignment horizontal="center" vertical="top" wrapText="1"/>
    </xf>
    <xf numFmtId="204" fontId="17" fillId="0" borderId="12" xfId="0" applyNumberFormat="1" applyFont="1" applyBorder="1" applyAlignment="1">
      <alignment horizontal="center" vertical="top" wrapText="1"/>
    </xf>
    <xf numFmtId="204" fontId="18" fillId="0" borderId="12" xfId="0" applyNumberFormat="1" applyFont="1" applyBorder="1" applyAlignment="1">
      <alignment horizontal="center" vertical="top" wrapText="1"/>
    </xf>
    <xf numFmtId="0" fontId="18" fillId="0" borderId="12" xfId="0" applyFont="1" applyFill="1" applyBorder="1" applyAlignment="1">
      <alignment/>
    </xf>
    <xf numFmtId="0" fontId="20" fillId="0" borderId="12" xfId="0" applyFont="1" applyBorder="1" applyAlignment="1">
      <alignment horizontal="left" vertical="top" wrapText="1"/>
    </xf>
    <xf numFmtId="0" fontId="16" fillId="0" borderId="12" xfId="0" applyFont="1" applyFill="1" applyBorder="1" applyAlignment="1">
      <alignment vertical="top" wrapText="1"/>
    </xf>
    <xf numFmtId="205" fontId="17" fillId="0" borderId="12" xfId="0" applyNumberFormat="1" applyFont="1" applyFill="1" applyBorder="1" applyAlignment="1">
      <alignment wrapText="1"/>
    </xf>
    <xf numFmtId="205" fontId="20" fillId="0" borderId="12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204" fontId="16" fillId="0" borderId="12" xfId="0" applyNumberFormat="1" applyFont="1" applyFill="1" applyBorder="1" applyAlignment="1">
      <alignment/>
    </xf>
    <xf numFmtId="204" fontId="22" fillId="0" borderId="12" xfId="0" applyNumberFormat="1" applyFont="1" applyBorder="1" applyAlignment="1">
      <alignment horizontal="right"/>
    </xf>
    <xf numFmtId="0" fontId="18" fillId="0" borderId="12" xfId="0" applyFont="1" applyBorder="1" applyAlignment="1">
      <alignment vertical="center"/>
    </xf>
    <xf numFmtId="0" fontId="18" fillId="0" borderId="12" xfId="0" applyFont="1" applyBorder="1" applyAlignment="1">
      <alignment vertical="center" wrapText="1"/>
    </xf>
    <xf numFmtId="0" fontId="19" fillId="0" borderId="12" xfId="0" applyNumberFormat="1" applyFont="1" applyBorder="1" applyAlignment="1">
      <alignment vertical="center" wrapText="1"/>
    </xf>
    <xf numFmtId="0" fontId="19" fillId="0" borderId="12" xfId="0" applyNumberFormat="1" applyFont="1" applyFill="1" applyBorder="1" applyAlignment="1">
      <alignment vertical="center" wrapText="1"/>
    </xf>
    <xf numFmtId="0" fontId="21" fillId="0" borderId="12" xfId="0" applyNumberFormat="1" applyFont="1" applyBorder="1" applyAlignment="1">
      <alignment vertical="center" wrapText="1"/>
    </xf>
    <xf numFmtId="0" fontId="19" fillId="0" borderId="12" xfId="0" applyFont="1" applyBorder="1" applyAlignment="1">
      <alignment vertical="center" wrapText="1"/>
    </xf>
    <xf numFmtId="0" fontId="17" fillId="0" borderId="12" xfId="0" applyFont="1" applyBorder="1" applyAlignment="1">
      <alignment vertical="center" wrapText="1"/>
    </xf>
    <xf numFmtId="0" fontId="17" fillId="0" borderId="12" xfId="0" applyFont="1" applyBorder="1" applyAlignment="1">
      <alignment vertical="center"/>
    </xf>
    <xf numFmtId="0" fontId="16" fillId="0" borderId="12" xfId="0" applyFont="1" applyBorder="1" applyAlignment="1">
      <alignment vertical="center"/>
    </xf>
    <xf numFmtId="0" fontId="19" fillId="0" borderId="12" xfId="0" applyFont="1" applyBorder="1" applyAlignment="1">
      <alignment horizontal="left" vertical="center" wrapText="1"/>
    </xf>
    <xf numFmtId="0" fontId="20" fillId="0" borderId="12" xfId="0" applyFont="1" applyBorder="1" applyAlignment="1">
      <alignment horizontal="left" vertical="center" wrapText="1"/>
    </xf>
    <xf numFmtId="0" fontId="19" fillId="0" borderId="12" xfId="0" applyNumberFormat="1" applyFont="1" applyFill="1" applyBorder="1" applyAlignment="1">
      <alignment horizontal="left" vertical="center" wrapText="1"/>
    </xf>
    <xf numFmtId="0" fontId="20" fillId="0" borderId="12" xfId="0" applyNumberFormat="1" applyFont="1" applyBorder="1" applyAlignment="1">
      <alignment vertical="center" wrapText="1"/>
    </xf>
    <xf numFmtId="0" fontId="16" fillId="0" borderId="12" xfId="0" applyFont="1" applyBorder="1" applyAlignment="1">
      <alignment vertical="center" wrapText="1"/>
    </xf>
    <xf numFmtId="205" fontId="17" fillId="0" borderId="12" xfId="0" applyNumberFormat="1" applyFont="1" applyBorder="1" applyAlignment="1">
      <alignment vertical="center" wrapText="1"/>
    </xf>
    <xf numFmtId="0" fontId="22" fillId="0" borderId="12" xfId="0" applyFont="1" applyFill="1" applyBorder="1" applyAlignment="1">
      <alignment vertical="center"/>
    </xf>
    <xf numFmtId="205" fontId="17" fillId="0" borderId="12" xfId="0" applyNumberFormat="1" applyFont="1" applyFill="1" applyBorder="1" applyAlignment="1">
      <alignment horizontal="right"/>
    </xf>
    <xf numFmtId="0" fontId="17" fillId="0" borderId="12" xfId="0" applyFont="1" applyFill="1" applyBorder="1" applyAlignment="1">
      <alignment vertical="top" wrapText="1"/>
    </xf>
    <xf numFmtId="205" fontId="17" fillId="0" borderId="12" xfId="0" applyNumberFormat="1" applyFont="1" applyBorder="1" applyAlignment="1">
      <alignment vertical="top" wrapText="1"/>
    </xf>
    <xf numFmtId="0" fontId="16" fillId="0" borderId="12" xfId="0" applyFont="1" applyBorder="1" applyAlignment="1">
      <alignment wrapText="1"/>
    </xf>
    <xf numFmtId="0" fontId="19" fillId="0" borderId="12" xfId="0" applyNumberFormat="1" applyFont="1" applyBorder="1" applyAlignment="1">
      <alignment horizontal="left" vertical="top" wrapText="1"/>
    </xf>
    <xf numFmtId="0" fontId="19" fillId="0" borderId="12" xfId="0" applyNumberFormat="1" applyFont="1" applyBorder="1" applyAlignment="1">
      <alignment horizontal="left" vertical="center" wrapText="1"/>
    </xf>
    <xf numFmtId="205" fontId="19" fillId="0" borderId="12" xfId="0" applyNumberFormat="1" applyFont="1" applyFill="1" applyBorder="1" applyAlignment="1">
      <alignment horizontal="right"/>
    </xf>
    <xf numFmtId="0" fontId="17" fillId="0" borderId="12" xfId="0" applyFont="1" applyBorder="1" applyAlignment="1">
      <alignment wrapText="1"/>
    </xf>
    <xf numFmtId="0" fontId="19" fillId="0" borderId="12" xfId="0" applyFont="1" applyBorder="1" applyAlignment="1">
      <alignment horizontal="left" vertical="top" wrapText="1"/>
    </xf>
    <xf numFmtId="0" fontId="57" fillId="0" borderId="12" xfId="0" applyFont="1" applyFill="1" applyBorder="1" applyAlignment="1">
      <alignment vertical="top" wrapText="1"/>
    </xf>
    <xf numFmtId="0" fontId="57" fillId="0" borderId="12" xfId="0" applyFont="1" applyFill="1" applyBorder="1" applyAlignment="1">
      <alignment horizontal="left" vertical="top" wrapText="1"/>
    </xf>
    <xf numFmtId="0" fontId="57" fillId="0" borderId="12" xfId="0" applyFont="1" applyBorder="1" applyAlignment="1">
      <alignment vertical="top" wrapText="1"/>
    </xf>
    <xf numFmtId="49" fontId="57" fillId="0" borderId="12" xfId="0" applyNumberFormat="1" applyFont="1" applyFill="1" applyBorder="1" applyAlignment="1">
      <alignment horizontal="left" vertical="top" wrapText="1"/>
    </xf>
    <xf numFmtId="205" fontId="20" fillId="0" borderId="12" xfId="0" applyNumberFormat="1" applyFont="1" applyFill="1" applyBorder="1" applyAlignment="1">
      <alignment horizontal="right" wrapText="1"/>
    </xf>
    <xf numFmtId="205" fontId="57" fillId="0" borderId="12" xfId="0" applyNumberFormat="1" applyFont="1" applyFill="1" applyBorder="1" applyAlignment="1">
      <alignment horizontal="right" wrapText="1"/>
    </xf>
    <xf numFmtId="204" fontId="17" fillId="0" borderId="12" xfId="0" applyNumberFormat="1" applyFont="1" applyFill="1" applyBorder="1" applyAlignment="1">
      <alignment horizontal="right"/>
    </xf>
    <xf numFmtId="0" fontId="18" fillId="33" borderId="12" xfId="0" applyFont="1" applyFill="1" applyBorder="1" applyAlignment="1">
      <alignment horizontal="left" wrapText="1"/>
    </xf>
    <xf numFmtId="205" fontId="18" fillId="33" borderId="12" xfId="0" applyNumberFormat="1" applyFont="1" applyFill="1" applyBorder="1" applyAlignment="1">
      <alignment/>
    </xf>
    <xf numFmtId="205" fontId="18" fillId="33" borderId="12" xfId="0" applyNumberFormat="1" applyFont="1" applyFill="1" applyBorder="1" applyAlignment="1">
      <alignment horizontal="right"/>
    </xf>
    <xf numFmtId="204" fontId="17" fillId="33" borderId="12" xfId="0" applyNumberFormat="1" applyFont="1" applyFill="1" applyBorder="1" applyAlignment="1">
      <alignment/>
    </xf>
    <xf numFmtId="204" fontId="18" fillId="33" borderId="12" xfId="0" applyNumberFormat="1" applyFont="1" applyFill="1" applyBorder="1" applyAlignment="1">
      <alignment horizontal="right"/>
    </xf>
    <xf numFmtId="0" fontId="0" fillId="33" borderId="0" xfId="0" applyFont="1" applyFill="1" applyAlignment="1">
      <alignment/>
    </xf>
    <xf numFmtId="0" fontId="16" fillId="0" borderId="0" xfId="0" applyFont="1" applyAlignment="1">
      <alignment horizontal="center" wrapText="1"/>
    </xf>
    <xf numFmtId="0" fontId="18" fillId="33" borderId="12" xfId="0" applyFont="1" applyFill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3"/>
  <sheetViews>
    <sheetView zoomScaleSheetLayoutView="100" workbookViewId="0" topLeftCell="A1">
      <selection activeCell="A1" sqref="A1"/>
    </sheetView>
  </sheetViews>
  <sheetFormatPr defaultColWidth="9.00390625" defaultRowHeight="12.75"/>
  <cols>
    <col min="1" max="1" width="42.50390625" style="0" customWidth="1"/>
    <col min="2" max="2" width="15.00390625" style="8" customWidth="1"/>
    <col min="3" max="3" width="16.00390625" style="0" customWidth="1"/>
    <col min="4" max="4" width="15.50390625" style="24" customWidth="1"/>
    <col min="5" max="5" width="14.75390625" style="0" customWidth="1"/>
    <col min="6" max="6" width="16.125" style="0" customWidth="1"/>
  </cols>
  <sheetData>
    <row r="1" spans="1:6" ht="18" customHeight="1">
      <c r="A1" s="7"/>
      <c r="B1" s="17"/>
      <c r="C1" s="7"/>
      <c r="D1" s="22"/>
      <c r="E1" s="7"/>
      <c r="F1" s="6"/>
    </row>
    <row r="2" spans="1:6" ht="37.5" customHeight="1">
      <c r="A2" s="121" t="s">
        <v>109</v>
      </c>
      <c r="B2" s="121"/>
      <c r="C2" s="121"/>
      <c r="D2" s="121"/>
      <c r="E2" s="121"/>
      <c r="F2" s="121"/>
    </row>
    <row r="3" spans="1:6" ht="15">
      <c r="A3" s="26"/>
      <c r="B3" s="67"/>
      <c r="C3" s="27"/>
      <c r="D3" s="68"/>
      <c r="E3" s="28"/>
      <c r="F3" s="29"/>
    </row>
    <row r="4" spans="1:6" ht="93" customHeight="1">
      <c r="A4" s="69" t="s">
        <v>20</v>
      </c>
      <c r="B4" s="70" t="s">
        <v>57</v>
      </c>
      <c r="C4" s="71" t="s">
        <v>120</v>
      </c>
      <c r="D4" s="72" t="s">
        <v>124</v>
      </c>
      <c r="E4" s="73" t="s">
        <v>58</v>
      </c>
      <c r="F4" s="74" t="s">
        <v>59</v>
      </c>
    </row>
    <row r="5" spans="1:6" ht="49.5" customHeight="1" hidden="1">
      <c r="A5" s="69"/>
      <c r="B5" s="70"/>
      <c r="C5" s="71"/>
      <c r="D5" s="72"/>
      <c r="E5" s="73"/>
      <c r="F5" s="74"/>
    </row>
    <row r="6" spans="1:6" ht="15">
      <c r="A6" s="38" t="s">
        <v>21</v>
      </c>
      <c r="B6" s="39"/>
      <c r="C6" s="40"/>
      <c r="D6" s="41"/>
      <c r="E6" s="42"/>
      <c r="F6" s="43"/>
    </row>
    <row r="7" spans="1:6" ht="15">
      <c r="A7" s="75" t="s">
        <v>22</v>
      </c>
      <c r="B7" s="44">
        <v>1559650</v>
      </c>
      <c r="C7" s="45">
        <v>1400146.6</v>
      </c>
      <c r="D7" s="46">
        <v>1356536.869</v>
      </c>
      <c r="E7" s="47">
        <f>D7/B7*100</f>
        <v>86.97700567435001</v>
      </c>
      <c r="F7" s="48">
        <f>D7/C7*100</f>
        <v>96.88534536312126</v>
      </c>
    </row>
    <row r="8" spans="1:6" ht="15">
      <c r="A8" s="57" t="s">
        <v>49</v>
      </c>
      <c r="B8" s="49">
        <v>2250</v>
      </c>
      <c r="C8" s="45">
        <v>2250</v>
      </c>
      <c r="D8" s="46">
        <v>1642.339</v>
      </c>
      <c r="E8" s="47">
        <f aca="true" t="shared" si="0" ref="E8:E60">D8/B8*100</f>
        <v>72.99284444444444</v>
      </c>
      <c r="F8" s="48">
        <f aca="true" t="shared" si="1" ref="F8:F60">D8/C8*100</f>
        <v>72.99284444444444</v>
      </c>
    </row>
    <row r="9" spans="1:6" ht="15">
      <c r="A9" s="56" t="s">
        <v>64</v>
      </c>
      <c r="B9" s="49">
        <v>191790</v>
      </c>
      <c r="C9" s="45">
        <v>176620</v>
      </c>
      <c r="D9" s="46">
        <v>183311.96</v>
      </c>
      <c r="E9" s="47">
        <f t="shared" si="0"/>
        <v>95.5795192658637</v>
      </c>
      <c r="F9" s="48">
        <f t="shared" si="1"/>
        <v>103.78890272902275</v>
      </c>
    </row>
    <row r="10" spans="1:6" ht="15">
      <c r="A10" s="57" t="s">
        <v>43</v>
      </c>
      <c r="B10" s="50">
        <f>B11+B15+B17</f>
        <v>616550</v>
      </c>
      <c r="C10" s="50">
        <f>C11+C15+C17</f>
        <v>576891.2</v>
      </c>
      <c r="D10" s="50">
        <f>D11+D15+D16+D17</f>
        <v>532458.085</v>
      </c>
      <c r="E10" s="47">
        <f t="shared" si="0"/>
        <v>86.36089287162434</v>
      </c>
      <c r="F10" s="48">
        <f t="shared" si="1"/>
        <v>92.29783449634871</v>
      </c>
    </row>
    <row r="11" spans="1:6" s="12" customFormat="1" ht="15">
      <c r="A11" s="51" t="s">
        <v>23</v>
      </c>
      <c r="B11" s="52">
        <f>SUM(B12:B14)</f>
        <v>323020</v>
      </c>
      <c r="C11" s="53">
        <f>SUM(C12:C14)</f>
        <v>296544.7</v>
      </c>
      <c r="D11" s="53">
        <f>SUM(D12:D14)</f>
        <v>252935.21099999998</v>
      </c>
      <c r="E11" s="47">
        <f t="shared" si="0"/>
        <v>78.30326636121602</v>
      </c>
      <c r="F11" s="48">
        <f t="shared" si="1"/>
        <v>85.29412631552678</v>
      </c>
    </row>
    <row r="12" spans="1:6" s="12" customFormat="1" ht="30.75">
      <c r="A12" s="51" t="s">
        <v>45</v>
      </c>
      <c r="B12" s="52">
        <v>27890</v>
      </c>
      <c r="C12" s="53">
        <v>26921.3</v>
      </c>
      <c r="D12" s="54">
        <v>29786.066</v>
      </c>
      <c r="E12" s="47">
        <f t="shared" si="0"/>
        <v>106.79837217640731</v>
      </c>
      <c r="F12" s="48">
        <f t="shared" si="1"/>
        <v>110.64126175184705</v>
      </c>
    </row>
    <row r="13" spans="1:6" s="12" customFormat="1" ht="15">
      <c r="A13" s="51" t="s">
        <v>24</v>
      </c>
      <c r="B13" s="52">
        <v>291730</v>
      </c>
      <c r="C13" s="53">
        <v>266555</v>
      </c>
      <c r="D13" s="54">
        <v>219155.402</v>
      </c>
      <c r="E13" s="47">
        <f t="shared" si="0"/>
        <v>75.12268261748878</v>
      </c>
      <c r="F13" s="48">
        <f t="shared" si="1"/>
        <v>82.21770441372325</v>
      </c>
    </row>
    <row r="14" spans="1:6" s="12" customFormat="1" ht="15">
      <c r="A14" s="51" t="s">
        <v>25</v>
      </c>
      <c r="B14" s="52">
        <v>3400</v>
      </c>
      <c r="C14" s="53">
        <v>3068.4</v>
      </c>
      <c r="D14" s="79">
        <v>3993.743</v>
      </c>
      <c r="E14" s="47">
        <f t="shared" si="0"/>
        <v>117.4630294117647</v>
      </c>
      <c r="F14" s="48">
        <f t="shared" si="1"/>
        <v>130.15718289662362</v>
      </c>
    </row>
    <row r="15" spans="1:6" s="12" customFormat="1" ht="15">
      <c r="A15" s="55" t="s">
        <v>26</v>
      </c>
      <c r="B15" s="52">
        <v>350</v>
      </c>
      <c r="C15" s="53">
        <v>336.5</v>
      </c>
      <c r="D15" s="54">
        <v>416.028</v>
      </c>
      <c r="E15" s="47">
        <f t="shared" si="0"/>
        <v>118.86514285714287</v>
      </c>
      <c r="F15" s="48">
        <f t="shared" si="1"/>
        <v>123.63387815750373</v>
      </c>
    </row>
    <row r="16" spans="1:6" s="12" customFormat="1" ht="51.75" customHeight="1">
      <c r="A16" s="55" t="s">
        <v>85</v>
      </c>
      <c r="B16" s="52"/>
      <c r="C16" s="53"/>
      <c r="D16" s="54">
        <v>-7.206</v>
      </c>
      <c r="E16" s="47"/>
      <c r="F16" s="48"/>
    </row>
    <row r="17" spans="1:6" s="12" customFormat="1" ht="15">
      <c r="A17" s="55" t="s">
        <v>84</v>
      </c>
      <c r="B17" s="52">
        <v>293180</v>
      </c>
      <c r="C17" s="53">
        <v>280010</v>
      </c>
      <c r="D17" s="54">
        <v>279114.052</v>
      </c>
      <c r="E17" s="47">
        <f t="shared" si="0"/>
        <v>95.20228255679106</v>
      </c>
      <c r="F17" s="48">
        <f t="shared" si="1"/>
        <v>99.68002999892862</v>
      </c>
    </row>
    <row r="18" spans="1:6" s="12" customFormat="1" ht="30.75">
      <c r="A18" s="56" t="s">
        <v>88</v>
      </c>
      <c r="B18" s="52">
        <v>12700</v>
      </c>
      <c r="C18" s="53">
        <v>12700</v>
      </c>
      <c r="D18" s="46">
        <v>17671.233</v>
      </c>
      <c r="E18" s="47">
        <f t="shared" si="0"/>
        <v>139.14356692913387</v>
      </c>
      <c r="F18" s="48">
        <f t="shared" si="1"/>
        <v>139.14356692913387</v>
      </c>
    </row>
    <row r="19" spans="1:6" ht="15">
      <c r="A19" s="56" t="s">
        <v>28</v>
      </c>
      <c r="B19" s="49">
        <v>500</v>
      </c>
      <c r="C19" s="45">
        <v>445.7</v>
      </c>
      <c r="D19" s="44">
        <v>621.127</v>
      </c>
      <c r="E19" s="47">
        <f t="shared" si="0"/>
        <v>124.2254</v>
      </c>
      <c r="F19" s="48">
        <f t="shared" si="1"/>
        <v>139.35988332959388</v>
      </c>
    </row>
    <row r="20" spans="1:6" ht="15">
      <c r="A20" s="56" t="s">
        <v>60</v>
      </c>
      <c r="B20" s="49">
        <v>30390</v>
      </c>
      <c r="C20" s="45">
        <v>27514.2</v>
      </c>
      <c r="D20" s="46">
        <v>27246.671</v>
      </c>
      <c r="E20" s="47">
        <f t="shared" si="0"/>
        <v>89.65669957222771</v>
      </c>
      <c r="F20" s="48">
        <f t="shared" si="1"/>
        <v>99.027669348918</v>
      </c>
    </row>
    <row r="21" spans="1:6" ht="61.5">
      <c r="A21" s="56" t="s">
        <v>29</v>
      </c>
      <c r="B21" s="49">
        <v>10000</v>
      </c>
      <c r="C21" s="45">
        <v>9146</v>
      </c>
      <c r="D21" s="46">
        <v>9790.845</v>
      </c>
      <c r="E21" s="47">
        <f t="shared" si="0"/>
        <v>97.90844999999999</v>
      </c>
      <c r="F21" s="48">
        <f t="shared" si="1"/>
        <v>107.05056855455936</v>
      </c>
    </row>
    <row r="22" spans="1:6" ht="15">
      <c r="A22" s="56" t="s">
        <v>30</v>
      </c>
      <c r="B22" s="49">
        <v>650</v>
      </c>
      <c r="C22" s="45">
        <v>584.1</v>
      </c>
      <c r="D22" s="46">
        <v>479.276</v>
      </c>
      <c r="E22" s="47">
        <f t="shared" si="0"/>
        <v>73.73476923076923</v>
      </c>
      <c r="F22" s="48">
        <f t="shared" si="1"/>
        <v>82.05375791816469</v>
      </c>
    </row>
    <row r="23" spans="1:6" ht="15">
      <c r="A23" s="57" t="s">
        <v>31</v>
      </c>
      <c r="B23" s="49">
        <v>4000</v>
      </c>
      <c r="C23" s="45">
        <v>3670</v>
      </c>
      <c r="D23" s="44">
        <v>7428.111</v>
      </c>
      <c r="E23" s="47">
        <f t="shared" si="0"/>
        <v>185.70277499999997</v>
      </c>
      <c r="F23" s="48">
        <f t="shared" si="1"/>
        <v>202.4008446866485</v>
      </c>
    </row>
    <row r="24" spans="1:6" s="10" customFormat="1" ht="15">
      <c r="A24" s="58" t="s">
        <v>32</v>
      </c>
      <c r="B24" s="59">
        <f>B7+B8+B9+B10+B18+B19+B20+B21+B22+B23</f>
        <v>2428480</v>
      </c>
      <c r="C24" s="59">
        <f>C7+C8+C9+C10+C18+C19+C20+C21+C22+C23</f>
        <v>2209967.8000000003</v>
      </c>
      <c r="D24" s="59">
        <f>D7+D8+D9+D10+D18+D19+D20+D21+D22+D23</f>
        <v>2137186.5160000003</v>
      </c>
      <c r="E24" s="81">
        <f t="shared" si="0"/>
        <v>88.00511085123206</v>
      </c>
      <c r="F24" s="82">
        <f t="shared" si="1"/>
        <v>96.70668124666794</v>
      </c>
    </row>
    <row r="25" spans="1:6" ht="15">
      <c r="A25" s="57" t="s">
        <v>33</v>
      </c>
      <c r="B25" s="49">
        <f>SUM(B26:B43)</f>
        <v>2107690.2090000003</v>
      </c>
      <c r="C25" s="45">
        <f>SUM(C26:C43)</f>
        <v>1914209.5</v>
      </c>
      <c r="D25" s="45">
        <f>SUM(D26:D43)</f>
        <v>1810011.5480000002</v>
      </c>
      <c r="E25" s="47">
        <f t="shared" si="0"/>
        <v>85.87654581641604</v>
      </c>
      <c r="F25" s="48">
        <f t="shared" si="1"/>
        <v>94.55660668281085</v>
      </c>
    </row>
    <row r="26" spans="1:6" ht="66" customHeight="1">
      <c r="A26" s="107" t="s">
        <v>95</v>
      </c>
      <c r="B26" s="49">
        <v>3130</v>
      </c>
      <c r="C26" s="45">
        <v>3130</v>
      </c>
      <c r="D26" s="53">
        <v>3130</v>
      </c>
      <c r="E26" s="47">
        <f t="shared" si="0"/>
        <v>100</v>
      </c>
      <c r="F26" s="48">
        <f t="shared" si="1"/>
        <v>100</v>
      </c>
    </row>
    <row r="27" spans="1:6" ht="35.25" customHeight="1">
      <c r="A27" s="76" t="s">
        <v>34</v>
      </c>
      <c r="B27" s="105">
        <v>411622.4</v>
      </c>
      <c r="C27" s="53">
        <v>378281</v>
      </c>
      <c r="D27" s="61">
        <v>378281</v>
      </c>
      <c r="E27" s="47">
        <f t="shared" si="0"/>
        <v>91.90000349835188</v>
      </c>
      <c r="F27" s="48">
        <f t="shared" si="1"/>
        <v>100</v>
      </c>
    </row>
    <row r="28" spans="1:6" ht="34.5" customHeight="1">
      <c r="A28" s="76" t="s">
        <v>35</v>
      </c>
      <c r="B28" s="105">
        <v>461781.9</v>
      </c>
      <c r="C28" s="53">
        <v>423300.1</v>
      </c>
      <c r="D28" s="61">
        <v>423300.1</v>
      </c>
      <c r="E28" s="47">
        <f t="shared" si="0"/>
        <v>91.66667208047781</v>
      </c>
      <c r="F28" s="48">
        <f t="shared" si="1"/>
        <v>100</v>
      </c>
    </row>
    <row r="29" spans="1:6" ht="66" customHeight="1">
      <c r="A29" s="76" t="s">
        <v>103</v>
      </c>
      <c r="B29" s="105">
        <v>9152.012</v>
      </c>
      <c r="C29" s="53">
        <v>7920</v>
      </c>
      <c r="D29" s="61">
        <v>7920</v>
      </c>
      <c r="E29" s="47">
        <f t="shared" si="0"/>
        <v>86.53834807034781</v>
      </c>
      <c r="F29" s="48">
        <f t="shared" si="1"/>
        <v>100</v>
      </c>
    </row>
    <row r="30" spans="1:6" ht="180" customHeight="1">
      <c r="A30" s="108" t="s">
        <v>69</v>
      </c>
      <c r="B30" s="112">
        <v>532770.3</v>
      </c>
      <c r="C30" s="53">
        <v>477139.307</v>
      </c>
      <c r="D30" s="61">
        <v>452888.907</v>
      </c>
      <c r="E30" s="47">
        <f t="shared" si="0"/>
        <v>85.00641026723899</v>
      </c>
      <c r="F30" s="48">
        <f t="shared" si="1"/>
        <v>94.91754302271308</v>
      </c>
    </row>
    <row r="31" spans="1:6" ht="99.75" customHeight="1">
      <c r="A31" s="109" t="s">
        <v>70</v>
      </c>
      <c r="B31" s="113">
        <v>1136.5</v>
      </c>
      <c r="C31" s="53">
        <v>1113.62</v>
      </c>
      <c r="D31" s="61">
        <v>1069.631</v>
      </c>
      <c r="E31" s="47">
        <f t="shared" si="0"/>
        <v>94.11623405191378</v>
      </c>
      <c r="F31" s="48">
        <f t="shared" si="1"/>
        <v>96.04990930478981</v>
      </c>
    </row>
    <row r="32" spans="1:6" ht="286.5" customHeight="1">
      <c r="A32" s="110" t="s">
        <v>71</v>
      </c>
      <c r="B32" s="113">
        <v>599918.8</v>
      </c>
      <c r="C32" s="60">
        <v>541123.4</v>
      </c>
      <c r="D32" s="61">
        <v>462922.005</v>
      </c>
      <c r="E32" s="47">
        <f t="shared" si="0"/>
        <v>77.16411037627091</v>
      </c>
      <c r="F32" s="48">
        <f t="shared" si="1"/>
        <v>85.54832502161244</v>
      </c>
    </row>
    <row r="33" spans="1:6" ht="300" customHeight="1">
      <c r="A33" s="110" t="s">
        <v>99</v>
      </c>
      <c r="B33" s="113">
        <v>1043.678</v>
      </c>
      <c r="C33" s="60">
        <v>1043.678</v>
      </c>
      <c r="D33" s="61">
        <v>1043.678</v>
      </c>
      <c r="E33" s="47">
        <f t="shared" si="0"/>
        <v>100</v>
      </c>
      <c r="F33" s="48">
        <f t="shared" si="1"/>
        <v>100</v>
      </c>
    </row>
    <row r="34" spans="1:6" ht="300" customHeight="1">
      <c r="A34" s="110" t="s">
        <v>111</v>
      </c>
      <c r="B34" s="113">
        <v>2091.453</v>
      </c>
      <c r="C34" s="60">
        <v>2091.453</v>
      </c>
      <c r="D34" s="61">
        <v>2091.453</v>
      </c>
      <c r="E34" s="47">
        <f t="shared" si="0"/>
        <v>100</v>
      </c>
      <c r="F34" s="48">
        <f t="shared" si="1"/>
        <v>100</v>
      </c>
    </row>
    <row r="35" spans="1:6" ht="223.5" customHeight="1">
      <c r="A35" s="110" t="s">
        <v>72</v>
      </c>
      <c r="B35" s="113">
        <v>4499.6</v>
      </c>
      <c r="C35" s="60">
        <v>4131.27</v>
      </c>
      <c r="D35" s="61">
        <v>4119.561</v>
      </c>
      <c r="E35" s="47">
        <f t="shared" si="0"/>
        <v>91.55393812783356</v>
      </c>
      <c r="F35" s="48">
        <f t="shared" si="1"/>
        <v>99.71657625863232</v>
      </c>
    </row>
    <row r="36" spans="1:6" ht="128.25" customHeight="1">
      <c r="A36" s="110" t="s">
        <v>114</v>
      </c>
      <c r="B36" s="113">
        <v>6705.672</v>
      </c>
      <c r="C36" s="60">
        <v>6705.672</v>
      </c>
      <c r="D36" s="61">
        <v>6705.672</v>
      </c>
      <c r="E36" s="47">
        <f t="shared" si="0"/>
        <v>100</v>
      </c>
      <c r="F36" s="48">
        <f t="shared" si="1"/>
        <v>100</v>
      </c>
    </row>
    <row r="37" spans="1:6" ht="52.5" customHeight="1">
      <c r="A37" s="110" t="s">
        <v>92</v>
      </c>
      <c r="B37" s="113">
        <v>1096.943</v>
      </c>
      <c r="C37" s="60">
        <v>1096.943</v>
      </c>
      <c r="D37" s="61">
        <v>1096.943</v>
      </c>
      <c r="E37" s="47">
        <f t="shared" si="0"/>
        <v>100</v>
      </c>
      <c r="F37" s="48">
        <f t="shared" si="1"/>
        <v>100</v>
      </c>
    </row>
    <row r="38" spans="1:6" ht="67.5" customHeight="1">
      <c r="A38" s="110" t="s">
        <v>97</v>
      </c>
      <c r="B38" s="113">
        <v>5962.19</v>
      </c>
      <c r="C38" s="60">
        <v>5492.68</v>
      </c>
      <c r="D38" s="61">
        <v>5492.68</v>
      </c>
      <c r="E38" s="47">
        <f t="shared" si="0"/>
        <v>92.12520902554265</v>
      </c>
      <c r="F38" s="48">
        <f t="shared" si="1"/>
        <v>100</v>
      </c>
    </row>
    <row r="39" spans="1:6" ht="82.5" customHeight="1">
      <c r="A39" s="110" t="s">
        <v>98</v>
      </c>
      <c r="B39" s="113">
        <v>6559.538</v>
      </c>
      <c r="C39" s="60">
        <v>6559.538</v>
      </c>
      <c r="D39" s="61">
        <v>6559.538</v>
      </c>
      <c r="E39" s="47">
        <f t="shared" si="0"/>
        <v>100</v>
      </c>
      <c r="F39" s="48">
        <f t="shared" si="1"/>
        <v>100</v>
      </c>
    </row>
    <row r="40" spans="1:6" ht="63" customHeight="1">
      <c r="A40" s="110" t="s">
        <v>75</v>
      </c>
      <c r="B40" s="105">
        <v>38867.2</v>
      </c>
      <c r="C40" s="53">
        <v>35546.7</v>
      </c>
      <c r="D40" s="61">
        <v>35018.1</v>
      </c>
      <c r="E40" s="47">
        <f t="shared" si="0"/>
        <v>90.09679112465008</v>
      </c>
      <c r="F40" s="48">
        <f t="shared" si="1"/>
        <v>98.51294212964918</v>
      </c>
    </row>
    <row r="41" spans="1:6" ht="49.5" customHeight="1">
      <c r="A41" s="110" t="s">
        <v>105</v>
      </c>
      <c r="B41" s="105">
        <v>206.3</v>
      </c>
      <c r="C41" s="53">
        <v>206.3</v>
      </c>
      <c r="D41" s="61">
        <v>206.3</v>
      </c>
      <c r="E41" s="47">
        <f t="shared" si="0"/>
        <v>100</v>
      </c>
      <c r="F41" s="48">
        <f t="shared" si="1"/>
        <v>100</v>
      </c>
    </row>
    <row r="42" spans="1:6" ht="81.75" customHeight="1">
      <c r="A42" s="110" t="s">
        <v>73</v>
      </c>
      <c r="B42" s="113">
        <v>13174.6</v>
      </c>
      <c r="C42" s="53">
        <v>12077</v>
      </c>
      <c r="D42" s="61">
        <v>12077</v>
      </c>
      <c r="E42" s="47">
        <f t="shared" si="0"/>
        <v>91.66881726959451</v>
      </c>
      <c r="F42" s="48">
        <f t="shared" si="1"/>
        <v>100</v>
      </c>
    </row>
    <row r="43" spans="1:6" ht="20.25" customHeight="1">
      <c r="A43" s="111" t="s">
        <v>74</v>
      </c>
      <c r="B43" s="105">
        <v>7971.123</v>
      </c>
      <c r="C43" s="53">
        <v>7250.839</v>
      </c>
      <c r="D43" s="61">
        <v>6088.98</v>
      </c>
      <c r="E43" s="47">
        <f t="shared" si="0"/>
        <v>76.38798196941636</v>
      </c>
      <c r="F43" s="48">
        <f t="shared" si="1"/>
        <v>83.9762129596313</v>
      </c>
    </row>
    <row r="44" spans="1:6" s="10" customFormat="1" ht="15">
      <c r="A44" s="102" t="s">
        <v>36</v>
      </c>
      <c r="B44" s="59">
        <f>B24+B25</f>
        <v>4536170.209000001</v>
      </c>
      <c r="C44" s="62">
        <f>C24+C25</f>
        <v>4124177.3000000003</v>
      </c>
      <c r="D44" s="63">
        <f>D24+D25</f>
        <v>3947198.0640000002</v>
      </c>
      <c r="E44" s="81">
        <f t="shared" si="0"/>
        <v>87.0160924774946</v>
      </c>
      <c r="F44" s="82">
        <f t="shared" si="1"/>
        <v>95.70873841917515</v>
      </c>
    </row>
    <row r="45" spans="1:6" ht="15">
      <c r="A45" s="102" t="s">
        <v>37</v>
      </c>
      <c r="B45" s="49"/>
      <c r="C45" s="62"/>
      <c r="D45" s="64"/>
      <c r="E45" s="47"/>
      <c r="F45" s="82"/>
    </row>
    <row r="46" spans="1:6" ht="47.25" customHeight="1">
      <c r="A46" s="106" t="s">
        <v>108</v>
      </c>
      <c r="B46" s="49"/>
      <c r="C46" s="62"/>
      <c r="D46" s="64">
        <v>1.339</v>
      </c>
      <c r="E46" s="47"/>
      <c r="F46" s="82"/>
    </row>
    <row r="47" spans="1:6" ht="48" customHeight="1">
      <c r="A47" s="106" t="s">
        <v>91</v>
      </c>
      <c r="B47" s="49"/>
      <c r="C47" s="62"/>
      <c r="D47" s="64">
        <v>-0.487</v>
      </c>
      <c r="E47" s="47"/>
      <c r="F47" s="82"/>
    </row>
    <row r="48" spans="1:6" ht="15">
      <c r="A48" s="56" t="s">
        <v>27</v>
      </c>
      <c r="B48" s="49">
        <v>535</v>
      </c>
      <c r="C48" s="99">
        <v>532.3</v>
      </c>
      <c r="D48" s="64">
        <v>823.225</v>
      </c>
      <c r="E48" s="114">
        <f t="shared" si="0"/>
        <v>153.87383177570092</v>
      </c>
      <c r="F48" s="48">
        <f t="shared" si="1"/>
        <v>154.65433026488824</v>
      </c>
    </row>
    <row r="49" spans="1:6" ht="30.75">
      <c r="A49" s="56" t="s">
        <v>106</v>
      </c>
      <c r="B49" s="49"/>
      <c r="C49" s="99"/>
      <c r="D49" s="64">
        <v>0.008</v>
      </c>
      <c r="E49" s="114"/>
      <c r="F49" s="48"/>
    </row>
    <row r="50" spans="1:6" ht="46.5">
      <c r="A50" s="56" t="s">
        <v>118</v>
      </c>
      <c r="B50" s="49"/>
      <c r="C50" s="99"/>
      <c r="D50" s="64">
        <v>0.217</v>
      </c>
      <c r="E50" s="114"/>
      <c r="F50" s="48"/>
    </row>
    <row r="51" spans="1:6" ht="69" customHeight="1">
      <c r="A51" s="56" t="s">
        <v>38</v>
      </c>
      <c r="B51" s="49">
        <v>710</v>
      </c>
      <c r="C51" s="99">
        <v>707.1</v>
      </c>
      <c r="D51" s="49">
        <v>1703.003</v>
      </c>
      <c r="E51" s="114" t="s">
        <v>122</v>
      </c>
      <c r="F51" s="48" t="s">
        <v>122</v>
      </c>
    </row>
    <row r="52" spans="1:6" s="15" customFormat="1" ht="81" customHeight="1">
      <c r="A52" s="100" t="s">
        <v>67</v>
      </c>
      <c r="B52" s="49">
        <v>186</v>
      </c>
      <c r="C52" s="99">
        <v>124</v>
      </c>
      <c r="D52" s="49">
        <v>199.052</v>
      </c>
      <c r="E52" s="114">
        <f t="shared" si="0"/>
        <v>107.01720430107527</v>
      </c>
      <c r="F52" s="48">
        <f>D52/C52*100</f>
        <v>160.5258064516129</v>
      </c>
    </row>
    <row r="53" spans="1:6" s="14" customFormat="1" ht="39" customHeight="1">
      <c r="A53" s="56" t="s">
        <v>39</v>
      </c>
      <c r="B53" s="49">
        <v>2500</v>
      </c>
      <c r="C53" s="99">
        <v>2495</v>
      </c>
      <c r="D53" s="49">
        <v>9994.178</v>
      </c>
      <c r="E53" s="114" t="s">
        <v>126</v>
      </c>
      <c r="F53" s="48" t="s">
        <v>126</v>
      </c>
    </row>
    <row r="54" spans="1:6" s="21" customFormat="1" ht="34.5" customHeight="1">
      <c r="A54" s="101" t="s">
        <v>50</v>
      </c>
      <c r="B54" s="49">
        <v>2000</v>
      </c>
      <c r="C54" s="99">
        <v>2000</v>
      </c>
      <c r="D54" s="49"/>
      <c r="E54" s="114"/>
      <c r="F54" s="48"/>
    </row>
    <row r="55" spans="1:6" ht="15">
      <c r="A55" s="56" t="s">
        <v>53</v>
      </c>
      <c r="B55" s="78">
        <v>2000</v>
      </c>
      <c r="C55" s="65">
        <v>2000</v>
      </c>
      <c r="D55" s="65">
        <v>6124.792</v>
      </c>
      <c r="E55" s="114" t="s">
        <v>123</v>
      </c>
      <c r="F55" s="48" t="s">
        <v>123</v>
      </c>
    </row>
    <row r="56" spans="1:6" ht="282.75" customHeight="1">
      <c r="A56" s="56" t="s">
        <v>116</v>
      </c>
      <c r="B56" s="78">
        <v>6639.485</v>
      </c>
      <c r="C56" s="65">
        <v>4851.785</v>
      </c>
      <c r="D56" s="65"/>
      <c r="E56" s="114"/>
      <c r="F56" s="48"/>
    </row>
    <row r="57" spans="1:6" s="10" customFormat="1" ht="15">
      <c r="A57" s="77" t="s">
        <v>40</v>
      </c>
      <c r="B57" s="59">
        <f>SUM(B48:B56)</f>
        <v>14570.485</v>
      </c>
      <c r="C57" s="59">
        <f>SUM(C48:C56)</f>
        <v>12710.185</v>
      </c>
      <c r="D57" s="59">
        <f>SUM(D46:D55)</f>
        <v>18845.327</v>
      </c>
      <c r="E57" s="81">
        <f t="shared" si="0"/>
        <v>129.33905082775212</v>
      </c>
      <c r="F57" s="82">
        <f t="shared" si="1"/>
        <v>148.26949411043194</v>
      </c>
    </row>
    <row r="58" spans="1:6" s="80" customFormat="1" ht="15">
      <c r="A58" s="77" t="s">
        <v>41</v>
      </c>
      <c r="B58" s="59">
        <f>B44+B57</f>
        <v>4550740.694000001</v>
      </c>
      <c r="C58" s="59">
        <f>C44+C57</f>
        <v>4136887.4850000003</v>
      </c>
      <c r="D58" s="59">
        <f>D44+D57</f>
        <v>3966043.3910000003</v>
      </c>
      <c r="E58" s="81">
        <f t="shared" si="0"/>
        <v>87.15160141356978</v>
      </c>
      <c r="F58" s="82">
        <f t="shared" si="1"/>
        <v>95.8702262360418</v>
      </c>
    </row>
    <row r="59" spans="1:6" s="120" customFormat="1" ht="46.5">
      <c r="A59" s="115" t="s">
        <v>46</v>
      </c>
      <c r="B59" s="116">
        <f>2136+2000</f>
        <v>4136</v>
      </c>
      <c r="C59" s="116">
        <f>2136+2000</f>
        <v>4136</v>
      </c>
      <c r="D59" s="117">
        <v>4239.40791</v>
      </c>
      <c r="E59" s="118">
        <f t="shared" si="0"/>
        <v>102.50019124758221</v>
      </c>
      <c r="F59" s="119">
        <f t="shared" si="1"/>
        <v>102.50019124758221</v>
      </c>
    </row>
    <row r="60" spans="1:6" s="10" customFormat="1" ht="15">
      <c r="A60" s="58" t="s">
        <v>42</v>
      </c>
      <c r="B60" s="59">
        <f>B58+B59</f>
        <v>4554876.694000001</v>
      </c>
      <c r="C60" s="66">
        <f>C58+C59</f>
        <v>4141023.4850000003</v>
      </c>
      <c r="D60" s="59">
        <f>D58+D59</f>
        <v>3970282.7989100004</v>
      </c>
      <c r="E60" s="81">
        <f t="shared" si="0"/>
        <v>87.16553851259972</v>
      </c>
      <c r="F60" s="82">
        <f t="shared" si="1"/>
        <v>95.87684815822772</v>
      </c>
    </row>
    <row r="61" spans="3:6" ht="12">
      <c r="C61" s="9"/>
      <c r="D61" s="23"/>
      <c r="E61" s="9"/>
      <c r="F61" s="9"/>
    </row>
    <row r="63" spans="1:2" ht="12">
      <c r="A63" s="16"/>
      <c r="B63" s="18"/>
    </row>
  </sheetData>
  <sheetProtection/>
  <mergeCells count="1">
    <mergeCell ref="A2:F2"/>
  </mergeCells>
  <printOptions/>
  <pageMargins left="0.7086614173228347" right="0.7086614173228347" top="0.5118110236220472" bottom="0.5118110236220472" header="0.31496062992125984" footer="0.31496062992125984"/>
  <pageSetup fitToHeight="4" horizontalDpi="600" verticalDpi="600" orientation="portrait" paperSize="9" scale="70" r:id="rId1"/>
  <rowBreaks count="1" manualBreakCount="1">
    <brk id="31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61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44.75390625" style="1" customWidth="1"/>
    <col min="2" max="2" width="15.25390625" style="1" customWidth="1"/>
    <col min="3" max="3" width="16.25390625" style="5" customWidth="1"/>
    <col min="4" max="4" width="15.00390625" style="1" customWidth="1"/>
    <col min="5" max="5" width="13.50390625" style="1" customWidth="1"/>
    <col min="6" max="6" width="14.50390625" style="4" customWidth="1"/>
    <col min="7" max="7" width="7.50390625" style="1" customWidth="1"/>
    <col min="8" max="16384" width="8.75390625" style="1" customWidth="1"/>
  </cols>
  <sheetData>
    <row r="1" spans="1:6" ht="17.25" customHeight="1">
      <c r="A1" s="7"/>
      <c r="B1" s="7"/>
      <c r="C1" s="7"/>
      <c r="D1" s="7"/>
      <c r="E1" s="7"/>
      <c r="F1" s="6"/>
    </row>
    <row r="2" spans="1:6" ht="37.5" customHeight="1">
      <c r="A2" s="121" t="s">
        <v>110</v>
      </c>
      <c r="B2" s="121"/>
      <c r="C2" s="121"/>
      <c r="D2" s="121"/>
      <c r="E2" s="121"/>
      <c r="F2" s="121"/>
    </row>
    <row r="3" spans="1:6" ht="16.5" customHeight="1">
      <c r="A3" s="26"/>
      <c r="B3" s="26"/>
      <c r="C3" s="27"/>
      <c r="D3" s="28"/>
      <c r="E3" s="28"/>
      <c r="F3" s="29"/>
    </row>
    <row r="4" spans="1:6" ht="98.25" customHeight="1">
      <c r="A4" s="30" t="s">
        <v>9</v>
      </c>
      <c r="B4" s="31" t="s">
        <v>52</v>
      </c>
      <c r="C4" s="32" t="s">
        <v>121</v>
      </c>
      <c r="D4" s="30" t="s">
        <v>125</v>
      </c>
      <c r="E4" s="33" t="s">
        <v>55</v>
      </c>
      <c r="F4" s="33" t="s">
        <v>56</v>
      </c>
    </row>
    <row r="5" spans="1:6" ht="0.75" customHeight="1" hidden="1">
      <c r="A5" s="34"/>
      <c r="B5" s="35"/>
      <c r="C5" s="36"/>
      <c r="D5" s="34"/>
      <c r="E5" s="37"/>
      <c r="F5" s="37"/>
    </row>
    <row r="6" spans="1:6" ht="15">
      <c r="A6" s="38" t="s">
        <v>8</v>
      </c>
      <c r="B6" s="39"/>
      <c r="C6" s="40"/>
      <c r="D6" s="41"/>
      <c r="E6" s="42"/>
      <c r="F6" s="43"/>
    </row>
    <row r="7" spans="1:6" ht="15">
      <c r="A7" s="83" t="s">
        <v>0</v>
      </c>
      <c r="B7" s="44">
        <v>1559650</v>
      </c>
      <c r="C7" s="45">
        <v>1400146.6</v>
      </c>
      <c r="D7" s="46">
        <v>1356536.869</v>
      </c>
      <c r="E7" s="47">
        <f>D7/B7*100</f>
        <v>86.97700567435001</v>
      </c>
      <c r="F7" s="48">
        <f>D7/C7*100</f>
        <v>96.88534536312126</v>
      </c>
    </row>
    <row r="8" spans="1:6" ht="15">
      <c r="A8" s="83" t="s">
        <v>1</v>
      </c>
      <c r="B8" s="49">
        <v>2250</v>
      </c>
      <c r="C8" s="45">
        <v>2250</v>
      </c>
      <c r="D8" s="46">
        <v>1642.339</v>
      </c>
      <c r="E8" s="47">
        <f aca="true" t="shared" si="0" ref="E8:E60">D8/B8*100</f>
        <v>72.99284444444444</v>
      </c>
      <c r="F8" s="48">
        <f aca="true" t="shared" si="1" ref="F8:F60">D8/C8*100</f>
        <v>72.99284444444444</v>
      </c>
    </row>
    <row r="9" spans="1:6" ht="15">
      <c r="A9" s="84" t="s">
        <v>65</v>
      </c>
      <c r="B9" s="49">
        <v>191790</v>
      </c>
      <c r="C9" s="45">
        <v>176620</v>
      </c>
      <c r="D9" s="46">
        <v>183311.96</v>
      </c>
      <c r="E9" s="47">
        <f t="shared" si="0"/>
        <v>95.5795192658637</v>
      </c>
      <c r="F9" s="48">
        <f t="shared" si="1"/>
        <v>103.78890272902275</v>
      </c>
    </row>
    <row r="10" spans="1:6" s="3" customFormat="1" ht="15">
      <c r="A10" s="83" t="s">
        <v>44</v>
      </c>
      <c r="B10" s="50">
        <f>B11+B15+B17</f>
        <v>616550</v>
      </c>
      <c r="C10" s="50">
        <f>C11+C15+C17</f>
        <v>576891.2</v>
      </c>
      <c r="D10" s="50">
        <f>D11+D15+D16+D17</f>
        <v>532458.085</v>
      </c>
      <c r="E10" s="47">
        <f t="shared" si="0"/>
        <v>86.36089287162434</v>
      </c>
      <c r="F10" s="48">
        <f t="shared" si="1"/>
        <v>92.29783449634871</v>
      </c>
    </row>
    <row r="11" spans="1:6" s="13" customFormat="1" ht="15">
      <c r="A11" s="85" t="s">
        <v>47</v>
      </c>
      <c r="B11" s="52">
        <f>SUM(B12:B14)</f>
        <v>323020</v>
      </c>
      <c r="C11" s="53">
        <f>SUM(C12:C14)</f>
        <v>296544.7</v>
      </c>
      <c r="D11" s="53">
        <f>SUM(D12:D14)</f>
        <v>252935.21099999998</v>
      </c>
      <c r="E11" s="47">
        <f t="shared" si="0"/>
        <v>78.30326636121602</v>
      </c>
      <c r="F11" s="48">
        <f t="shared" si="1"/>
        <v>85.29412631552678</v>
      </c>
    </row>
    <row r="12" spans="1:6" s="13" customFormat="1" ht="30.75">
      <c r="A12" s="86" t="s">
        <v>18</v>
      </c>
      <c r="B12" s="52">
        <v>27890</v>
      </c>
      <c r="C12" s="53">
        <v>26921.3</v>
      </c>
      <c r="D12" s="54">
        <v>29786.066</v>
      </c>
      <c r="E12" s="47">
        <f t="shared" si="0"/>
        <v>106.79837217640731</v>
      </c>
      <c r="F12" s="48">
        <f t="shared" si="1"/>
        <v>110.64126175184705</v>
      </c>
    </row>
    <row r="13" spans="1:6" s="13" customFormat="1" ht="15">
      <c r="A13" s="87" t="s">
        <v>62</v>
      </c>
      <c r="B13" s="52">
        <v>291730</v>
      </c>
      <c r="C13" s="53">
        <v>266555</v>
      </c>
      <c r="D13" s="54">
        <v>219155.402</v>
      </c>
      <c r="E13" s="47">
        <f t="shared" si="0"/>
        <v>75.12268261748878</v>
      </c>
      <c r="F13" s="48">
        <f t="shared" si="1"/>
        <v>82.21770441372325</v>
      </c>
    </row>
    <row r="14" spans="1:6" s="13" customFormat="1" ht="15">
      <c r="A14" s="85" t="s">
        <v>15</v>
      </c>
      <c r="B14" s="52">
        <v>3400</v>
      </c>
      <c r="C14" s="53">
        <v>3068.4</v>
      </c>
      <c r="D14" s="79">
        <v>3993.743</v>
      </c>
      <c r="E14" s="47">
        <f t="shared" si="0"/>
        <v>117.4630294117647</v>
      </c>
      <c r="F14" s="48">
        <f t="shared" si="1"/>
        <v>130.15718289662362</v>
      </c>
    </row>
    <row r="15" spans="1:6" s="13" customFormat="1" ht="15">
      <c r="A15" s="88" t="s">
        <v>2</v>
      </c>
      <c r="B15" s="52">
        <v>350</v>
      </c>
      <c r="C15" s="53">
        <v>336.5</v>
      </c>
      <c r="D15" s="54">
        <v>416.028</v>
      </c>
      <c r="E15" s="47">
        <f t="shared" si="0"/>
        <v>118.86514285714287</v>
      </c>
      <c r="F15" s="48">
        <f t="shared" si="1"/>
        <v>123.63387815750373</v>
      </c>
    </row>
    <row r="16" spans="1:6" s="13" customFormat="1" ht="52.5" customHeight="1">
      <c r="A16" s="88" t="s">
        <v>86</v>
      </c>
      <c r="B16" s="52"/>
      <c r="C16" s="53"/>
      <c r="D16" s="54">
        <v>-7.206</v>
      </c>
      <c r="E16" s="47"/>
      <c r="F16" s="48"/>
    </row>
    <row r="17" spans="1:6" s="13" customFormat="1" ht="15">
      <c r="A17" s="88" t="s">
        <v>87</v>
      </c>
      <c r="B17" s="52">
        <v>293180</v>
      </c>
      <c r="C17" s="53">
        <v>280010</v>
      </c>
      <c r="D17" s="54">
        <v>279114.052</v>
      </c>
      <c r="E17" s="47">
        <f t="shared" si="0"/>
        <v>95.20228255679106</v>
      </c>
      <c r="F17" s="48">
        <f t="shared" si="1"/>
        <v>99.68002999892862</v>
      </c>
    </row>
    <row r="18" spans="1:6" s="13" customFormat="1" ht="30.75">
      <c r="A18" s="89" t="s">
        <v>89</v>
      </c>
      <c r="B18" s="52">
        <v>12700</v>
      </c>
      <c r="C18" s="53">
        <v>12700</v>
      </c>
      <c r="D18" s="46">
        <v>17671.233</v>
      </c>
      <c r="E18" s="47">
        <f t="shared" si="0"/>
        <v>139.14356692913387</v>
      </c>
      <c r="F18" s="48">
        <f t="shared" si="1"/>
        <v>139.14356692913387</v>
      </c>
    </row>
    <row r="19" spans="1:6" ht="30.75" customHeight="1">
      <c r="A19" s="84" t="s">
        <v>10</v>
      </c>
      <c r="B19" s="49">
        <v>500</v>
      </c>
      <c r="C19" s="45">
        <v>445.7</v>
      </c>
      <c r="D19" s="44">
        <v>621.127</v>
      </c>
      <c r="E19" s="47">
        <f t="shared" si="0"/>
        <v>124.2254</v>
      </c>
      <c r="F19" s="48">
        <f t="shared" si="1"/>
        <v>139.35988332959388</v>
      </c>
    </row>
    <row r="20" spans="1:6" ht="30.75">
      <c r="A20" s="89" t="s">
        <v>61</v>
      </c>
      <c r="B20" s="49">
        <v>30390</v>
      </c>
      <c r="C20" s="45">
        <v>27514.2</v>
      </c>
      <c r="D20" s="46">
        <v>27246.671</v>
      </c>
      <c r="E20" s="47">
        <f t="shared" si="0"/>
        <v>89.65669957222771</v>
      </c>
      <c r="F20" s="48">
        <f t="shared" si="1"/>
        <v>99.027669348918</v>
      </c>
    </row>
    <row r="21" spans="1:6" ht="61.5">
      <c r="A21" s="89" t="s">
        <v>19</v>
      </c>
      <c r="B21" s="49">
        <v>10000</v>
      </c>
      <c r="C21" s="45">
        <v>9146</v>
      </c>
      <c r="D21" s="46">
        <v>9790.845</v>
      </c>
      <c r="E21" s="47">
        <f t="shared" si="0"/>
        <v>97.90844999999999</v>
      </c>
      <c r="F21" s="48">
        <f t="shared" si="1"/>
        <v>107.05056855455936</v>
      </c>
    </row>
    <row r="22" spans="1:6" ht="18" customHeight="1">
      <c r="A22" s="89" t="s">
        <v>3</v>
      </c>
      <c r="B22" s="49">
        <v>650</v>
      </c>
      <c r="C22" s="45">
        <v>584.1</v>
      </c>
      <c r="D22" s="46">
        <v>479.276</v>
      </c>
      <c r="E22" s="47">
        <f t="shared" si="0"/>
        <v>73.73476923076923</v>
      </c>
      <c r="F22" s="48">
        <f t="shared" si="1"/>
        <v>82.05375791816469</v>
      </c>
    </row>
    <row r="23" spans="1:6" ht="15" customHeight="1">
      <c r="A23" s="90" t="s">
        <v>16</v>
      </c>
      <c r="B23" s="49">
        <v>4000</v>
      </c>
      <c r="C23" s="45">
        <v>3670</v>
      </c>
      <c r="D23" s="44">
        <v>7428.111</v>
      </c>
      <c r="E23" s="47">
        <f t="shared" si="0"/>
        <v>185.70277499999997</v>
      </c>
      <c r="F23" s="48">
        <f t="shared" si="1"/>
        <v>202.4008446866485</v>
      </c>
    </row>
    <row r="24" spans="1:6" s="2" customFormat="1" ht="15">
      <c r="A24" s="91" t="s">
        <v>11</v>
      </c>
      <c r="B24" s="59">
        <f>B7+B8+B9+B10+B18+B19+B20+B21+B22+B23</f>
        <v>2428480</v>
      </c>
      <c r="C24" s="59">
        <f>C7+C8+C9+C10+C18+C19+C20+C21+C22+C23</f>
        <v>2209967.8000000003</v>
      </c>
      <c r="D24" s="59">
        <f>D7+D8+D9+D10+D18+D19+D20+D21+D22+D23</f>
        <v>2137186.5160000003</v>
      </c>
      <c r="E24" s="81">
        <f t="shared" si="0"/>
        <v>88.00511085123206</v>
      </c>
      <c r="F24" s="82">
        <f t="shared" si="1"/>
        <v>96.70668124666794</v>
      </c>
    </row>
    <row r="25" spans="1:6" s="2" customFormat="1" ht="15">
      <c r="A25" s="90" t="s">
        <v>48</v>
      </c>
      <c r="B25" s="49">
        <f>SUM(B26:B43)</f>
        <v>2107690.2090000003</v>
      </c>
      <c r="C25" s="45">
        <f>SUM(C26:C43)</f>
        <v>1914209.5</v>
      </c>
      <c r="D25" s="45">
        <f>SUM(D26:D43)</f>
        <v>1810011.5480000002</v>
      </c>
      <c r="E25" s="47">
        <f t="shared" si="0"/>
        <v>85.87654581641604</v>
      </c>
      <c r="F25" s="48">
        <f t="shared" si="1"/>
        <v>94.55660668281085</v>
      </c>
    </row>
    <row r="26" spans="1:6" s="2" customFormat="1" ht="77.25">
      <c r="A26" s="88" t="s">
        <v>96</v>
      </c>
      <c r="B26" s="49">
        <v>3130</v>
      </c>
      <c r="C26" s="45">
        <v>3130</v>
      </c>
      <c r="D26" s="53">
        <v>3130</v>
      </c>
      <c r="E26" s="47">
        <f t="shared" si="0"/>
        <v>100</v>
      </c>
      <c r="F26" s="48">
        <f t="shared" si="1"/>
        <v>100</v>
      </c>
    </row>
    <row r="27" spans="1:6" s="2" customFormat="1" ht="46.5">
      <c r="A27" s="92" t="s">
        <v>4</v>
      </c>
      <c r="B27" s="105">
        <v>411622.4</v>
      </c>
      <c r="C27" s="53">
        <v>378281</v>
      </c>
      <c r="D27" s="61">
        <v>378281</v>
      </c>
      <c r="E27" s="47">
        <f t="shared" si="0"/>
        <v>91.90000349835188</v>
      </c>
      <c r="F27" s="48">
        <f t="shared" si="1"/>
        <v>100</v>
      </c>
    </row>
    <row r="28" spans="1:7" s="2" customFormat="1" ht="37.5" customHeight="1">
      <c r="A28" s="92" t="s">
        <v>76</v>
      </c>
      <c r="B28" s="105">
        <v>461781.9</v>
      </c>
      <c r="C28" s="53">
        <v>423300.1</v>
      </c>
      <c r="D28" s="61">
        <v>423300.1</v>
      </c>
      <c r="E28" s="47">
        <f t="shared" si="0"/>
        <v>91.66667208047781</v>
      </c>
      <c r="F28" s="48">
        <f t="shared" si="1"/>
        <v>100</v>
      </c>
      <c r="G28" s="20"/>
    </row>
    <row r="29" spans="1:7" s="2" customFormat="1" ht="67.5" customHeight="1">
      <c r="A29" s="92" t="s">
        <v>104</v>
      </c>
      <c r="B29" s="105">
        <v>9152.012</v>
      </c>
      <c r="C29" s="53">
        <v>7920</v>
      </c>
      <c r="D29" s="61">
        <v>7920</v>
      </c>
      <c r="E29" s="47">
        <f t="shared" si="0"/>
        <v>86.53834807034781</v>
      </c>
      <c r="F29" s="48">
        <f t="shared" si="1"/>
        <v>100</v>
      </c>
      <c r="G29" s="20"/>
    </row>
    <row r="30" spans="1:7" s="2" customFormat="1" ht="174" customHeight="1">
      <c r="A30" s="103" t="s">
        <v>78</v>
      </c>
      <c r="B30" s="112">
        <v>532770.3</v>
      </c>
      <c r="C30" s="53">
        <v>477139.307</v>
      </c>
      <c r="D30" s="61">
        <v>452888.907</v>
      </c>
      <c r="E30" s="47">
        <f t="shared" si="0"/>
        <v>85.00641026723899</v>
      </c>
      <c r="F30" s="48">
        <f t="shared" si="1"/>
        <v>94.91754302271308</v>
      </c>
      <c r="G30" s="20"/>
    </row>
    <row r="31" spans="1:7" s="2" customFormat="1" ht="102.75" customHeight="1">
      <c r="A31" s="93" t="s">
        <v>77</v>
      </c>
      <c r="B31" s="113">
        <v>1136.5</v>
      </c>
      <c r="C31" s="53">
        <v>1113.62</v>
      </c>
      <c r="D31" s="61">
        <v>1069.631</v>
      </c>
      <c r="E31" s="47">
        <f t="shared" si="0"/>
        <v>94.11623405191378</v>
      </c>
      <c r="F31" s="48">
        <f t="shared" si="1"/>
        <v>96.04990930478981</v>
      </c>
      <c r="G31" s="20"/>
    </row>
    <row r="32" spans="1:6" s="2" customFormat="1" ht="294">
      <c r="A32" s="85" t="s">
        <v>79</v>
      </c>
      <c r="B32" s="113">
        <v>599918.8</v>
      </c>
      <c r="C32" s="60">
        <v>541123.4</v>
      </c>
      <c r="D32" s="61">
        <v>462922.005</v>
      </c>
      <c r="E32" s="47">
        <f t="shared" si="0"/>
        <v>77.16411037627091</v>
      </c>
      <c r="F32" s="48">
        <f t="shared" si="1"/>
        <v>85.54832502161244</v>
      </c>
    </row>
    <row r="33" spans="1:6" s="2" customFormat="1" ht="294">
      <c r="A33" s="85" t="s">
        <v>100</v>
      </c>
      <c r="B33" s="113">
        <v>1043.678</v>
      </c>
      <c r="C33" s="60">
        <v>1043.678</v>
      </c>
      <c r="D33" s="61">
        <v>1043.678</v>
      </c>
      <c r="E33" s="47">
        <f t="shared" si="0"/>
        <v>100</v>
      </c>
      <c r="F33" s="48">
        <f t="shared" si="1"/>
        <v>100</v>
      </c>
    </row>
    <row r="34" spans="1:6" s="2" customFormat="1" ht="325.5">
      <c r="A34" s="85" t="s">
        <v>113</v>
      </c>
      <c r="B34" s="113">
        <v>2091.453</v>
      </c>
      <c r="C34" s="60">
        <v>2091.453</v>
      </c>
      <c r="D34" s="61">
        <v>2091.453</v>
      </c>
      <c r="E34" s="47">
        <f t="shared" si="0"/>
        <v>100</v>
      </c>
      <c r="F34" s="48">
        <f t="shared" si="1"/>
        <v>100</v>
      </c>
    </row>
    <row r="35" spans="1:6" s="2" customFormat="1" ht="228.75" customHeight="1">
      <c r="A35" s="104" t="s">
        <v>80</v>
      </c>
      <c r="B35" s="113">
        <v>4499.6</v>
      </c>
      <c r="C35" s="60">
        <v>4131.27</v>
      </c>
      <c r="D35" s="61">
        <v>4119.561</v>
      </c>
      <c r="E35" s="47">
        <f t="shared" si="0"/>
        <v>91.55393812783356</v>
      </c>
      <c r="F35" s="48">
        <f t="shared" si="1"/>
        <v>99.71657625863232</v>
      </c>
    </row>
    <row r="36" spans="1:6" s="2" customFormat="1" ht="129" customHeight="1">
      <c r="A36" s="104" t="s">
        <v>115</v>
      </c>
      <c r="B36" s="113">
        <v>6705.672</v>
      </c>
      <c r="C36" s="60">
        <v>6705.672</v>
      </c>
      <c r="D36" s="61">
        <v>6705.672</v>
      </c>
      <c r="E36" s="47">
        <f t="shared" si="0"/>
        <v>100</v>
      </c>
      <c r="F36" s="48">
        <f t="shared" si="1"/>
        <v>100</v>
      </c>
    </row>
    <row r="37" spans="1:6" s="2" customFormat="1" ht="65.25" customHeight="1">
      <c r="A37" s="104" t="s">
        <v>94</v>
      </c>
      <c r="B37" s="113">
        <v>1096.943</v>
      </c>
      <c r="C37" s="60">
        <v>1096.943</v>
      </c>
      <c r="D37" s="61">
        <v>1096.943</v>
      </c>
      <c r="E37" s="47">
        <f t="shared" si="0"/>
        <v>100</v>
      </c>
      <c r="F37" s="48">
        <f t="shared" si="1"/>
        <v>100</v>
      </c>
    </row>
    <row r="38" spans="1:6" s="2" customFormat="1" ht="85.5" customHeight="1">
      <c r="A38" s="104" t="s">
        <v>101</v>
      </c>
      <c r="B38" s="113">
        <v>5962.19</v>
      </c>
      <c r="C38" s="60">
        <v>5492.68</v>
      </c>
      <c r="D38" s="61">
        <v>5492.68</v>
      </c>
      <c r="E38" s="47">
        <f t="shared" si="0"/>
        <v>92.12520902554265</v>
      </c>
      <c r="F38" s="48">
        <f t="shared" si="1"/>
        <v>100</v>
      </c>
    </row>
    <row r="39" spans="1:6" s="2" customFormat="1" ht="102.75" customHeight="1">
      <c r="A39" s="104" t="s">
        <v>102</v>
      </c>
      <c r="B39" s="113">
        <v>6559.538</v>
      </c>
      <c r="C39" s="60">
        <v>6559.538</v>
      </c>
      <c r="D39" s="61">
        <v>6559.538</v>
      </c>
      <c r="E39" s="47">
        <f t="shared" si="0"/>
        <v>100</v>
      </c>
      <c r="F39" s="48">
        <f t="shared" si="1"/>
        <v>100</v>
      </c>
    </row>
    <row r="40" spans="1:6" s="2" customFormat="1" ht="66.75" customHeight="1">
      <c r="A40" s="94" t="s">
        <v>81</v>
      </c>
      <c r="B40" s="105">
        <v>38867.2</v>
      </c>
      <c r="C40" s="53">
        <v>35546.7</v>
      </c>
      <c r="D40" s="61">
        <v>35018.1</v>
      </c>
      <c r="E40" s="47">
        <f t="shared" si="0"/>
        <v>90.09679112465008</v>
      </c>
      <c r="F40" s="48">
        <f t="shared" si="1"/>
        <v>98.51294212964918</v>
      </c>
    </row>
    <row r="41" spans="1:6" s="2" customFormat="1" ht="66.75" customHeight="1">
      <c r="A41" s="94" t="s">
        <v>93</v>
      </c>
      <c r="B41" s="105">
        <v>206.3</v>
      </c>
      <c r="C41" s="53">
        <v>206.3</v>
      </c>
      <c r="D41" s="61">
        <v>206.3</v>
      </c>
      <c r="E41" s="47">
        <f t="shared" si="0"/>
        <v>100</v>
      </c>
      <c r="F41" s="48">
        <f t="shared" si="1"/>
        <v>100</v>
      </c>
    </row>
    <row r="42" spans="1:6" ht="84" customHeight="1">
      <c r="A42" s="95" t="s">
        <v>82</v>
      </c>
      <c r="B42" s="113">
        <v>13174.6</v>
      </c>
      <c r="C42" s="53">
        <v>12077</v>
      </c>
      <c r="D42" s="61">
        <v>12077</v>
      </c>
      <c r="E42" s="47">
        <f t="shared" si="0"/>
        <v>91.66881726959451</v>
      </c>
      <c r="F42" s="48">
        <f t="shared" si="1"/>
        <v>100</v>
      </c>
    </row>
    <row r="43" spans="1:6" ht="17.25" customHeight="1">
      <c r="A43" s="95" t="s">
        <v>83</v>
      </c>
      <c r="B43" s="105">
        <v>7971.123</v>
      </c>
      <c r="C43" s="53">
        <v>7250.839</v>
      </c>
      <c r="D43" s="61">
        <v>6088.98</v>
      </c>
      <c r="E43" s="47">
        <f t="shared" si="0"/>
        <v>76.38798196941636</v>
      </c>
      <c r="F43" s="48">
        <f t="shared" si="1"/>
        <v>83.9762129596313</v>
      </c>
    </row>
    <row r="44" spans="1:6" ht="15">
      <c r="A44" s="96" t="s">
        <v>12</v>
      </c>
      <c r="B44" s="59">
        <f>B24+B25</f>
        <v>4536170.209000001</v>
      </c>
      <c r="C44" s="62">
        <f>C24+C25</f>
        <v>4124177.3000000003</v>
      </c>
      <c r="D44" s="63">
        <f>D24+D25</f>
        <v>3947198.0640000002</v>
      </c>
      <c r="E44" s="81">
        <f t="shared" si="0"/>
        <v>87.0160924774946</v>
      </c>
      <c r="F44" s="82">
        <f t="shared" si="1"/>
        <v>95.70873841917515</v>
      </c>
    </row>
    <row r="45" spans="1:6" ht="15">
      <c r="A45" s="96" t="s">
        <v>13</v>
      </c>
      <c r="B45" s="49"/>
      <c r="C45" s="62"/>
      <c r="D45" s="64"/>
      <c r="E45" s="47"/>
      <c r="F45" s="82"/>
    </row>
    <row r="46" spans="1:6" ht="39" customHeight="1">
      <c r="A46" s="89" t="s">
        <v>112</v>
      </c>
      <c r="B46" s="49"/>
      <c r="C46" s="62"/>
      <c r="D46" s="64">
        <v>1.339</v>
      </c>
      <c r="E46" s="47"/>
      <c r="F46" s="82"/>
    </row>
    <row r="47" spans="1:6" ht="48.75" customHeight="1">
      <c r="A47" s="84" t="s">
        <v>90</v>
      </c>
      <c r="B47" s="49"/>
      <c r="C47" s="62"/>
      <c r="D47" s="64">
        <v>-0.487</v>
      </c>
      <c r="E47" s="47"/>
      <c r="F47" s="82"/>
    </row>
    <row r="48" spans="1:6" s="11" customFormat="1" ht="21.75" customHeight="1">
      <c r="A48" s="89" t="s">
        <v>66</v>
      </c>
      <c r="B48" s="49">
        <v>535</v>
      </c>
      <c r="C48" s="99">
        <v>532.3</v>
      </c>
      <c r="D48" s="64">
        <v>823.225</v>
      </c>
      <c r="E48" s="114">
        <f t="shared" si="0"/>
        <v>153.87383177570092</v>
      </c>
      <c r="F48" s="48">
        <f t="shared" si="1"/>
        <v>154.65433026488824</v>
      </c>
    </row>
    <row r="49" spans="1:6" s="11" customFormat="1" ht="33" customHeight="1">
      <c r="A49" s="56" t="s">
        <v>107</v>
      </c>
      <c r="B49" s="49"/>
      <c r="C49" s="99"/>
      <c r="D49" s="64">
        <v>0.008</v>
      </c>
      <c r="E49" s="114"/>
      <c r="F49" s="48"/>
    </row>
    <row r="50" spans="1:6" s="11" customFormat="1" ht="47.25" customHeight="1">
      <c r="A50" s="56" t="s">
        <v>119</v>
      </c>
      <c r="B50" s="49"/>
      <c r="C50" s="99"/>
      <c r="D50" s="64">
        <v>0.217</v>
      </c>
      <c r="E50" s="114"/>
      <c r="F50" s="48"/>
    </row>
    <row r="51" spans="1:6" s="19" customFormat="1" ht="66" customHeight="1">
      <c r="A51" s="89" t="s">
        <v>17</v>
      </c>
      <c r="B51" s="49">
        <v>710</v>
      </c>
      <c r="C51" s="99">
        <v>707.1</v>
      </c>
      <c r="D51" s="49">
        <v>1703.003</v>
      </c>
      <c r="E51" s="114" t="s">
        <v>122</v>
      </c>
      <c r="F51" s="48" t="s">
        <v>122</v>
      </c>
    </row>
    <row r="52" spans="1:6" s="25" customFormat="1" ht="77.25">
      <c r="A52" s="89" t="s">
        <v>68</v>
      </c>
      <c r="B52" s="49">
        <v>186</v>
      </c>
      <c r="C52" s="99">
        <v>124</v>
      </c>
      <c r="D52" s="49">
        <v>199.052</v>
      </c>
      <c r="E52" s="114">
        <f t="shared" si="0"/>
        <v>107.01720430107527</v>
      </c>
      <c r="F52" s="48">
        <f>D52/C52*100</f>
        <v>160.5258064516129</v>
      </c>
    </row>
    <row r="53" spans="1:6" ht="46.5">
      <c r="A53" s="89" t="s">
        <v>5</v>
      </c>
      <c r="B53" s="49">
        <v>2500</v>
      </c>
      <c r="C53" s="99">
        <v>2495</v>
      </c>
      <c r="D53" s="49">
        <v>9994.178</v>
      </c>
      <c r="E53" s="114" t="s">
        <v>126</v>
      </c>
      <c r="F53" s="48" t="s">
        <v>126</v>
      </c>
    </row>
    <row r="54" spans="1:6" s="2" customFormat="1" ht="30.75">
      <c r="A54" s="97" t="s">
        <v>51</v>
      </c>
      <c r="B54" s="49">
        <v>2000</v>
      </c>
      <c r="C54" s="99">
        <v>2000</v>
      </c>
      <c r="D54" s="49"/>
      <c r="E54" s="114"/>
      <c r="F54" s="48"/>
    </row>
    <row r="55" spans="1:6" s="25" customFormat="1" ht="15">
      <c r="A55" s="89" t="s">
        <v>54</v>
      </c>
      <c r="B55" s="78">
        <v>2000</v>
      </c>
      <c r="C55" s="65">
        <v>2000</v>
      </c>
      <c r="D55" s="65">
        <v>6124.792</v>
      </c>
      <c r="E55" s="114" t="s">
        <v>123</v>
      </c>
      <c r="F55" s="48" t="s">
        <v>123</v>
      </c>
    </row>
    <row r="56" spans="1:6" s="25" customFormat="1" ht="294">
      <c r="A56" s="89" t="s">
        <v>117</v>
      </c>
      <c r="B56" s="78">
        <v>6639.485</v>
      </c>
      <c r="C56" s="65">
        <v>4851.785</v>
      </c>
      <c r="D56" s="65"/>
      <c r="E56" s="114"/>
      <c r="F56" s="48"/>
    </row>
    <row r="57" spans="1:6" s="25" customFormat="1" ht="15">
      <c r="A57" s="96" t="s">
        <v>6</v>
      </c>
      <c r="B57" s="59">
        <f>SUM(B48:B56)</f>
        <v>14570.485</v>
      </c>
      <c r="C57" s="59">
        <f>SUM(C48:C56)</f>
        <v>12710.185</v>
      </c>
      <c r="D57" s="59">
        <f>SUM(D46:D55)</f>
        <v>18845.327</v>
      </c>
      <c r="E57" s="81">
        <f t="shared" si="0"/>
        <v>129.33905082775212</v>
      </c>
      <c r="F57" s="82">
        <f t="shared" si="1"/>
        <v>148.26949411043194</v>
      </c>
    </row>
    <row r="58" spans="1:6" s="25" customFormat="1" ht="15">
      <c r="A58" s="96" t="s">
        <v>7</v>
      </c>
      <c r="B58" s="59">
        <f>B44+B57</f>
        <v>4550740.694000001</v>
      </c>
      <c r="C58" s="59">
        <f>C44+C57</f>
        <v>4136887.4850000003</v>
      </c>
      <c r="D58" s="59">
        <f>D44+D57</f>
        <v>3966043.3910000003</v>
      </c>
      <c r="E58" s="81">
        <f t="shared" si="0"/>
        <v>87.15160141356978</v>
      </c>
      <c r="F58" s="82">
        <f t="shared" si="1"/>
        <v>95.8702262360418</v>
      </c>
    </row>
    <row r="59" spans="1:6" s="25" customFormat="1" ht="42.75" customHeight="1">
      <c r="A59" s="122" t="s">
        <v>63</v>
      </c>
      <c r="B59" s="116">
        <f>2136+2000</f>
        <v>4136</v>
      </c>
      <c r="C59" s="116">
        <f>2136+2000</f>
        <v>4136</v>
      </c>
      <c r="D59" s="117">
        <v>4239.40791</v>
      </c>
      <c r="E59" s="118">
        <f t="shared" si="0"/>
        <v>102.50019124758221</v>
      </c>
      <c r="F59" s="119">
        <f t="shared" si="1"/>
        <v>102.50019124758221</v>
      </c>
    </row>
    <row r="60" spans="1:6" ht="15">
      <c r="A60" s="98" t="s">
        <v>14</v>
      </c>
      <c r="B60" s="59">
        <f>B58+B59</f>
        <v>4554876.694000001</v>
      </c>
      <c r="C60" s="66">
        <f>C58+C59</f>
        <v>4141023.4850000003</v>
      </c>
      <c r="D60" s="59">
        <f>D58+D59</f>
        <v>3970282.7989100004</v>
      </c>
      <c r="E60" s="81">
        <f t="shared" si="0"/>
        <v>87.16553851259972</v>
      </c>
      <c r="F60" s="82">
        <f t="shared" si="1"/>
        <v>95.87684815822772</v>
      </c>
    </row>
    <row r="61" spans="1:6" ht="15">
      <c r="A61" s="28"/>
      <c r="C61" s="1"/>
      <c r="F61" s="1"/>
    </row>
  </sheetData>
  <sheetProtection/>
  <mergeCells count="1">
    <mergeCell ref="A2:F2"/>
  </mergeCells>
  <printOptions/>
  <pageMargins left="0.984251968503937" right="0.5118110236220472" top="0.5118110236220472" bottom="0.5118110236220472" header="0.31496062992125984" footer="0.2755905511811024"/>
  <pageSetup fitToHeight="4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user457b</cp:lastModifiedBy>
  <cp:lastPrinted>2018-11-13T08:44:14Z</cp:lastPrinted>
  <dcterms:created xsi:type="dcterms:W3CDTF">2004-07-02T06:40:36Z</dcterms:created>
  <dcterms:modified xsi:type="dcterms:W3CDTF">2018-11-20T07:29:17Z</dcterms:modified>
  <cp:category/>
  <cp:version/>
  <cp:contentType/>
  <cp:contentStatus/>
</cp:coreProperties>
</file>