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<sst xmlns="http://schemas.openxmlformats.org/spreadsheetml/2006/main" count="114" uniqueCount="108">
  <si>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</si>
  <si>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</si>
  <si>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</si>
  <si>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</si>
  <si>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</si>
  <si>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</si>
  <si>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</si>
  <si>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</si>
  <si>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</si>
  <si>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</si>
  <si>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</si>
  <si>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</si>
  <si>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</si>
  <si>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</si>
  <si>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</si>
  <si>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</si>
  <si>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</si>
  <si>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</si>
  <si>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</si>
  <si>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</si>
  <si>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</si>
  <si>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</si>
  <si>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</si>
  <si>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</si>
  <si>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</si>
  <si>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</si>
  <si>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</si>
  <si>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</si>
  <si>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</si>
  <si>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</si>
  <si>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</si>
  <si>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</si>
  <si>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</si>
  <si>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</si>
  <si>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</si>
  <si>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</si>
  <si>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</si>
  <si>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</si>
  <si>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</si>
  <si>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</si>
  <si>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</si>
  <si>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</si>
  <si>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</si>
  <si>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</si>
  <si>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</si>
  <si>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</si>
  <si>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</si>
  <si>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</si>
  <si>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</si>
  <si>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</si>
  <si>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</si>
  <si>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</si>
  <si>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</si>
  <si>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</si>
  <si>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</si>
  <si>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</si>
  <si>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</si>
  <si>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</si>
  <si>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</si>
  <si>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</si>
  <si>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</si>
  <si>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</si>
  <si>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</si>
  <si>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</si>
  <si>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</si>
  <si>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</si>
  <si>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</si>
  <si>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</si>
  <si>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</si>
  <si>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</si>
  <si>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</si>
  <si>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</si>
  <si>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</si>
  <si>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</si>
  <si>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</si>
  <si>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</si>
  <si>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</si>
  <si>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</si>
  <si>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</si>
  <si>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</si>
  <si>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</si>
  <si>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</si>
  <si>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</si>
  <si>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</si>
  <si>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</si>
  <si>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</si>
  <si>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</si>
  <si>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</si>
  <si>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</si>
  <si>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</si>
  <si>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</si>
  <si>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</si>
  <si>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</si>
  <si>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</si>
  <si>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</si>
  <si>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</si>
  <si>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</si>
  <si>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</si>
  <si>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</si>
  <si>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</si>
  <si>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План на
январь - июнь с учетом изменений, тыс. грн.</t>
  </si>
  <si>
    <t>План на           січень - червень з урахуванням змін, 
тис. грн.</t>
  </si>
  <si>
    <t>в 7.5 р.б.</t>
  </si>
  <si>
    <t xml:space="preserve">Надійшло з
 01 січня по 
08 червня,            тис. грн. </t>
  </si>
  <si>
    <t xml:space="preserve">Поступило          с 01 января
по 08 июня,
тыс. грн. </t>
  </si>
  <si>
    <t>в 2,8 р.б.</t>
  </si>
  <si>
    <t>в 3,1 р.б.</t>
  </si>
  <si>
    <t>в 4.6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</si>
</sst>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0" fontId="18" fillId="33" borderId="12" xfId="0" applyFont="1" applyFill="1" applyBorder="1" applyAlignment="1">
      <alignment vertical="center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/>
    </xf>
    <xf numFmtId="204" fontId="18" fillId="33" borderId="12" xfId="0" applyNumberFormat="1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18" fillId="33" borderId="12" xfId="0" applyFont="1" applyFill="1" applyBorder="1" applyAlignment="1">
      <alignment horizontal="left" wrapText="1"/>
    </xf>
    <xf numFmtId="0" fontId="24" fillId="33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workbookViewId="0" topLeftCell="A37">
      <selection activeCell="A49" sqref="A49:IV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4" t="s">
        <v>89</v>
      </c>
      <c r="B2" s="124"/>
      <c r="C2" s="124"/>
      <c r="D2" s="124"/>
      <c r="E2" s="124"/>
      <c r="F2" s="124"/>
    </row>
    <row r="3" spans="1:6" ht="15.7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101</v>
      </c>
      <c r="D4" s="74" t="s">
        <v>103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665071.1</v>
      </c>
      <c r="D7" s="46">
        <v>640425.465</v>
      </c>
      <c r="E7" s="47">
        <f>D7/B7*100</f>
        <v>44.85243302867948</v>
      </c>
      <c r="F7" s="48">
        <f>D7/C7*100</f>
        <v>96.29428567862894</v>
      </c>
    </row>
    <row r="8" spans="1:6" ht="15.75">
      <c r="A8" s="57" t="s">
        <v>49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56" t="s">
        <v>64</v>
      </c>
      <c r="B9" s="49">
        <v>173790</v>
      </c>
      <c r="C9" s="45">
        <v>74090</v>
      </c>
      <c r="D9" s="46">
        <v>84823.78</v>
      </c>
      <c r="E9" s="47">
        <f t="shared" si="0"/>
        <v>48.808205305253466</v>
      </c>
      <c r="F9" s="48">
        <f t="shared" si="1"/>
        <v>114.48748819003913</v>
      </c>
    </row>
    <row r="10" spans="1:6" ht="15.75">
      <c r="A10" s="57" t="s">
        <v>43</v>
      </c>
      <c r="B10" s="50">
        <f>B11+B15+B17</f>
        <v>629050</v>
      </c>
      <c r="C10" s="50">
        <f>C11+C15+C17</f>
        <v>299829.19999999995</v>
      </c>
      <c r="D10" s="50">
        <f>D11+D15+D16+D17</f>
        <v>259420.60100000002</v>
      </c>
      <c r="E10" s="47">
        <f t="shared" si="0"/>
        <v>41.240060567522455</v>
      </c>
      <c r="F10" s="48">
        <f t="shared" si="1"/>
        <v>86.52279397737114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165387.4</v>
      </c>
      <c r="D11" s="53">
        <f>SUM(D12:D14)</f>
        <v>124031.217</v>
      </c>
      <c r="E11" s="47">
        <f t="shared" si="0"/>
        <v>35.3244523239918</v>
      </c>
      <c r="F11" s="48">
        <f t="shared" si="1"/>
        <v>74.99435688571198</v>
      </c>
    </row>
    <row r="12" spans="1:6" s="12" customFormat="1" ht="31.5">
      <c r="A12" s="51" t="s">
        <v>45</v>
      </c>
      <c r="B12" s="52">
        <v>27890</v>
      </c>
      <c r="C12" s="53">
        <v>13844</v>
      </c>
      <c r="D12" s="54">
        <v>14870.148</v>
      </c>
      <c r="E12" s="47">
        <f t="shared" si="0"/>
        <v>53.31713158838293</v>
      </c>
      <c r="F12" s="48">
        <f t="shared" si="1"/>
        <v>107.41222190118462</v>
      </c>
    </row>
    <row r="13" spans="1:6" s="12" customFormat="1" ht="15.75">
      <c r="A13" s="51" t="s">
        <v>24</v>
      </c>
      <c r="B13" s="52">
        <v>319830</v>
      </c>
      <c r="C13" s="53">
        <v>150155</v>
      </c>
      <c r="D13" s="54">
        <v>107646.861</v>
      </c>
      <c r="E13" s="47">
        <f t="shared" si="0"/>
        <v>33.65752462245568</v>
      </c>
      <c r="F13" s="48">
        <f t="shared" si="1"/>
        <v>71.69049382304952</v>
      </c>
    </row>
    <row r="14" spans="1:6" s="12" customFormat="1" ht="15.75">
      <c r="A14" s="51" t="s">
        <v>25</v>
      </c>
      <c r="B14" s="52">
        <v>3400</v>
      </c>
      <c r="C14" s="53">
        <v>1388.4</v>
      </c>
      <c r="D14" s="81">
        <v>1514.208</v>
      </c>
      <c r="E14" s="47">
        <f t="shared" si="0"/>
        <v>44.535529411764706</v>
      </c>
      <c r="F14" s="48">
        <f t="shared" si="1"/>
        <v>109.06136560069145</v>
      </c>
    </row>
    <row r="15" spans="1:6" s="12" customFormat="1" ht="15.75">
      <c r="A15" s="55" t="s">
        <v>26</v>
      </c>
      <c r="B15" s="52">
        <v>350</v>
      </c>
      <c r="C15" s="53">
        <v>141.8</v>
      </c>
      <c r="D15" s="54">
        <v>215.039</v>
      </c>
      <c r="E15" s="47">
        <f t="shared" si="0"/>
        <v>61.43971428571429</v>
      </c>
      <c r="F15" s="48">
        <f t="shared" si="1"/>
        <v>151.64950634696754</v>
      </c>
    </row>
    <row r="16" spans="1:6" s="12" customFormat="1" ht="51.75" customHeight="1">
      <c r="A16" s="55" t="s">
        <v>85</v>
      </c>
      <c r="B16" s="52"/>
      <c r="C16" s="53"/>
      <c r="D16" s="54">
        <v>-7.207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134300</v>
      </c>
      <c r="D17" s="54">
        <v>135181.552</v>
      </c>
      <c r="E17" s="47">
        <f t="shared" si="0"/>
        <v>48.70003314359824</v>
      </c>
      <c r="F17" s="48">
        <f t="shared" si="1"/>
        <v>100.65640506329115</v>
      </c>
    </row>
    <row r="18" spans="1:6" s="12" customFormat="1" ht="31.5">
      <c r="A18" s="56" t="s">
        <v>90</v>
      </c>
      <c r="B18" s="52"/>
      <c r="C18" s="53"/>
      <c r="D18" s="46">
        <v>5095.89</v>
      </c>
      <c r="E18" s="47"/>
      <c r="F18" s="48"/>
    </row>
    <row r="19" spans="1:6" ht="15.75">
      <c r="A19" s="56" t="s">
        <v>28</v>
      </c>
      <c r="B19" s="49">
        <v>500</v>
      </c>
      <c r="C19" s="45">
        <v>191.7</v>
      </c>
      <c r="D19" s="44">
        <v>530.827</v>
      </c>
      <c r="E19" s="47">
        <f t="shared" si="0"/>
        <v>106.1654</v>
      </c>
      <c r="F19" s="48" t="s">
        <v>105</v>
      </c>
    </row>
    <row r="20" spans="1:6" ht="31.5">
      <c r="A20" s="56" t="s">
        <v>60</v>
      </c>
      <c r="B20" s="49">
        <v>30390</v>
      </c>
      <c r="C20" s="45">
        <v>12819.2</v>
      </c>
      <c r="D20" s="46">
        <v>14304.75</v>
      </c>
      <c r="E20" s="47">
        <f t="shared" si="0"/>
        <v>47.0705824284304</v>
      </c>
      <c r="F20" s="48">
        <f t="shared" si="1"/>
        <v>111.58847666000997</v>
      </c>
    </row>
    <row r="21" spans="1:6" ht="63">
      <c r="A21" s="56" t="s">
        <v>29</v>
      </c>
      <c r="B21" s="49">
        <v>10000</v>
      </c>
      <c r="C21" s="45">
        <v>4929</v>
      </c>
      <c r="D21" s="46">
        <v>4804.784</v>
      </c>
      <c r="E21" s="47">
        <f t="shared" si="0"/>
        <v>48.047839999999994</v>
      </c>
      <c r="F21" s="48">
        <f t="shared" si="1"/>
        <v>97.47989450192736</v>
      </c>
    </row>
    <row r="22" spans="1:6" ht="15.75">
      <c r="A22" s="56" t="s">
        <v>30</v>
      </c>
      <c r="B22" s="49">
        <v>650</v>
      </c>
      <c r="C22" s="45">
        <v>291.3</v>
      </c>
      <c r="D22" s="46">
        <v>184.9</v>
      </c>
      <c r="E22" s="47">
        <f t="shared" si="0"/>
        <v>28.446153846153848</v>
      </c>
      <c r="F22" s="48">
        <f t="shared" si="1"/>
        <v>63.474081702711985</v>
      </c>
    </row>
    <row r="23" spans="1:6" ht="15.75">
      <c r="A23" s="57" t="s">
        <v>31</v>
      </c>
      <c r="B23" s="49">
        <v>4000</v>
      </c>
      <c r="C23" s="45">
        <v>2020</v>
      </c>
      <c r="D23" s="44">
        <v>3893.166</v>
      </c>
      <c r="E23" s="47">
        <f t="shared" si="0"/>
        <v>97.32915000000001</v>
      </c>
      <c r="F23" s="48">
        <f t="shared" si="1"/>
        <v>192.73099009900992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D7+D8+D9+D10+D18+D19+D20+D21+D22+D23</f>
        <v>1014667.0560000001</v>
      </c>
      <c r="E24" s="83">
        <f t="shared" si="0"/>
        <v>44.53262947227977</v>
      </c>
      <c r="F24" s="84">
        <f t="shared" si="1"/>
        <v>95.70475308796267</v>
      </c>
    </row>
    <row r="25" spans="1:6" ht="15.75">
      <c r="A25" s="57" t="s">
        <v>33</v>
      </c>
      <c r="B25" s="49">
        <f>SUM(B26:B37)</f>
        <v>2017820.3460000004</v>
      </c>
      <c r="C25" s="45">
        <f>SUM(C26:C37)</f>
        <v>1241017.162</v>
      </c>
      <c r="D25" s="45">
        <f>SUM(D26:D37)</f>
        <v>1133646.3539999998</v>
      </c>
      <c r="E25" s="47">
        <f t="shared" si="0"/>
        <v>56.18172877715644</v>
      </c>
      <c r="F25" s="48">
        <f t="shared" si="1"/>
        <v>91.34816090480462</v>
      </c>
    </row>
    <row r="26" spans="1:6" ht="67.5" customHeight="1">
      <c r="A26" s="109" t="s">
        <v>98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ht="35.25" customHeight="1">
      <c r="A27" s="78" t="s">
        <v>34</v>
      </c>
      <c r="B27" s="107">
        <v>411622.4</v>
      </c>
      <c r="C27" s="53">
        <v>253559.5</v>
      </c>
      <c r="D27" s="61">
        <v>213837.85</v>
      </c>
      <c r="E27" s="47">
        <f t="shared" si="0"/>
        <v>51.95000320682256</v>
      </c>
      <c r="F27" s="48">
        <f t="shared" si="1"/>
        <v>84.33438699792357</v>
      </c>
    </row>
    <row r="28" spans="1:6" ht="34.5" customHeight="1">
      <c r="A28" s="78" t="s">
        <v>35</v>
      </c>
      <c r="B28" s="107">
        <v>395586.9</v>
      </c>
      <c r="C28" s="53">
        <v>230891</v>
      </c>
      <c r="D28" s="61">
        <v>211650.1</v>
      </c>
      <c r="E28" s="47">
        <f t="shared" si="0"/>
        <v>53.50280810613294</v>
      </c>
      <c r="F28" s="48">
        <f t="shared" si="1"/>
        <v>91.66667388507997</v>
      </c>
    </row>
    <row r="29" spans="1:6" ht="180" customHeight="1">
      <c r="A29" s="110" t="s">
        <v>69</v>
      </c>
      <c r="B29" s="114">
        <v>532770.3</v>
      </c>
      <c r="C29" s="53">
        <v>430014.936</v>
      </c>
      <c r="D29" s="61">
        <v>424624.649</v>
      </c>
      <c r="E29" s="47">
        <f t="shared" si="0"/>
        <v>79.70126131280215</v>
      </c>
      <c r="F29" s="48">
        <f t="shared" si="1"/>
        <v>98.74648842429976</v>
      </c>
    </row>
    <row r="30" spans="1:6" ht="99.75" customHeight="1">
      <c r="A30" s="111" t="s">
        <v>70</v>
      </c>
      <c r="B30" s="115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</row>
    <row r="31" spans="1:6" ht="286.5" customHeight="1">
      <c r="A31" s="112" t="s">
        <v>71</v>
      </c>
      <c r="B31" s="115">
        <v>608528.8</v>
      </c>
      <c r="C31" s="60">
        <v>291505.4</v>
      </c>
      <c r="D31" s="61">
        <v>253470.063</v>
      </c>
      <c r="E31" s="47">
        <f t="shared" si="0"/>
        <v>41.65292801261008</v>
      </c>
      <c r="F31" s="48">
        <f t="shared" si="1"/>
        <v>86.95209865752057</v>
      </c>
    </row>
    <row r="32" spans="1:6" ht="223.5" customHeight="1">
      <c r="A32" s="112" t="s">
        <v>72</v>
      </c>
      <c r="B32" s="115">
        <v>4359.6</v>
      </c>
      <c r="C32" s="60">
        <v>2114.214</v>
      </c>
      <c r="D32" s="61">
        <v>2112.084</v>
      </c>
      <c r="E32" s="47">
        <f t="shared" si="0"/>
        <v>48.44673823286539</v>
      </c>
      <c r="F32" s="48">
        <f t="shared" si="1"/>
        <v>99.89925333953894</v>
      </c>
    </row>
    <row r="33" spans="1:6" ht="64.5" customHeight="1">
      <c r="A33" s="112" t="s">
        <v>94</v>
      </c>
      <c r="B33" s="115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ht="63" customHeight="1">
      <c r="A34" s="112" t="s">
        <v>75</v>
      </c>
      <c r="B34" s="107">
        <v>38867.2</v>
      </c>
      <c r="C34" s="53">
        <v>18944.3</v>
      </c>
      <c r="D34" s="61">
        <v>14848.065</v>
      </c>
      <c r="E34" s="47">
        <f t="shared" si="0"/>
        <v>38.20204439733246</v>
      </c>
      <c r="F34" s="48">
        <f t="shared" si="1"/>
        <v>78.37748029750374</v>
      </c>
    </row>
    <row r="35" spans="1:6" ht="64.5" customHeight="1">
      <c r="A35" s="112" t="s">
        <v>95</v>
      </c>
      <c r="B35" s="107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1.75" customHeight="1">
      <c r="A36" s="112" t="s">
        <v>73</v>
      </c>
      <c r="B36" s="115">
        <v>13174.6</v>
      </c>
      <c r="C36" s="53">
        <v>6587.5</v>
      </c>
      <c r="D36" s="61">
        <v>6587.5</v>
      </c>
      <c r="E36" s="47">
        <f t="shared" si="0"/>
        <v>50.00151807265496</v>
      </c>
      <c r="F36" s="48">
        <f t="shared" si="1"/>
        <v>100</v>
      </c>
    </row>
    <row r="37" spans="1:6" ht="20.25" customHeight="1">
      <c r="A37" s="113" t="s">
        <v>74</v>
      </c>
      <c r="B37" s="107">
        <v>7340.803</v>
      </c>
      <c r="C37" s="53">
        <v>3758.569</v>
      </c>
      <c r="D37" s="61">
        <v>2993.9</v>
      </c>
      <c r="E37" s="47">
        <f t="shared" si="0"/>
        <v>40.784366505953095</v>
      </c>
      <c r="F37" s="48">
        <f t="shared" si="1"/>
        <v>79.65531562677178</v>
      </c>
    </row>
    <row r="38" spans="1:6" s="10" customFormat="1" ht="15.75">
      <c r="A38" s="104" t="s">
        <v>36</v>
      </c>
      <c r="B38" s="59">
        <f>B24+B25</f>
        <v>4296300.346000001</v>
      </c>
      <c r="C38" s="62">
        <f>C24+C25</f>
        <v>2301222.662</v>
      </c>
      <c r="D38" s="63">
        <f>D24+D25</f>
        <v>2148313.41</v>
      </c>
      <c r="E38" s="83">
        <f t="shared" si="0"/>
        <v>50.003799478315145</v>
      </c>
      <c r="F38" s="84">
        <f t="shared" si="1"/>
        <v>93.35530392060775</v>
      </c>
    </row>
    <row r="39" spans="1:6" ht="15.75">
      <c r="A39" s="104" t="s">
        <v>37</v>
      </c>
      <c r="B39" s="49"/>
      <c r="C39" s="62"/>
      <c r="D39" s="64"/>
      <c r="E39" s="47"/>
      <c r="F39" s="48"/>
    </row>
    <row r="40" spans="1:6" ht="47.25">
      <c r="A40" s="108" t="s">
        <v>93</v>
      </c>
      <c r="B40" s="49"/>
      <c r="C40" s="62"/>
      <c r="D40" s="64">
        <v>-0.487</v>
      </c>
      <c r="E40" s="47"/>
      <c r="F40" s="48"/>
    </row>
    <row r="41" spans="1:6" ht="15.75">
      <c r="A41" s="56" t="s">
        <v>27</v>
      </c>
      <c r="B41" s="49">
        <v>535</v>
      </c>
      <c r="C41" s="101">
        <v>333.7</v>
      </c>
      <c r="D41" s="64">
        <v>582.71</v>
      </c>
      <c r="E41" s="47">
        <f t="shared" si="0"/>
        <v>108.9177570093458</v>
      </c>
      <c r="F41" s="48">
        <f t="shared" si="1"/>
        <v>174.62091699130957</v>
      </c>
    </row>
    <row r="42" spans="1:6" ht="81.75" customHeight="1">
      <c r="A42" s="56" t="s">
        <v>38</v>
      </c>
      <c r="B42" s="49">
        <v>710</v>
      </c>
      <c r="C42" s="101">
        <v>120.8</v>
      </c>
      <c r="D42" s="49">
        <v>905.262</v>
      </c>
      <c r="E42" s="47">
        <f t="shared" si="0"/>
        <v>127.50169014084507</v>
      </c>
      <c r="F42" s="48" t="s">
        <v>102</v>
      </c>
    </row>
    <row r="43" spans="1:6" s="15" customFormat="1" ht="81" customHeight="1">
      <c r="A43" s="102" t="s">
        <v>67</v>
      </c>
      <c r="B43" s="49">
        <v>186</v>
      </c>
      <c r="C43" s="101">
        <v>62</v>
      </c>
      <c r="D43" s="49">
        <v>90.179</v>
      </c>
      <c r="E43" s="47">
        <f t="shared" si="0"/>
        <v>48.483333333333334</v>
      </c>
      <c r="F43" s="48">
        <f t="shared" si="1"/>
        <v>145.45000000000002</v>
      </c>
    </row>
    <row r="44" spans="1:6" s="14" customFormat="1" ht="47.25">
      <c r="A44" s="56" t="s">
        <v>39</v>
      </c>
      <c r="B44" s="49">
        <v>2500</v>
      </c>
      <c r="C44" s="101">
        <v>1175</v>
      </c>
      <c r="D44" s="49">
        <v>3679.009</v>
      </c>
      <c r="E44" s="47">
        <f t="shared" si="0"/>
        <v>147.16036</v>
      </c>
      <c r="F44" s="48" t="s">
        <v>106</v>
      </c>
    </row>
    <row r="45" spans="1:6" s="21" customFormat="1" ht="34.5" customHeight="1">
      <c r="A45" s="103" t="s">
        <v>50</v>
      </c>
      <c r="B45" s="49">
        <v>2000</v>
      </c>
      <c r="C45" s="101">
        <v>500</v>
      </c>
      <c r="D45" s="49"/>
      <c r="E45" s="47"/>
      <c r="F45" s="48">
        <f t="shared" si="1"/>
        <v>0</v>
      </c>
    </row>
    <row r="46" spans="1:6" ht="15.75">
      <c r="A46" s="56" t="s">
        <v>53</v>
      </c>
      <c r="B46" s="80">
        <v>2000</v>
      </c>
      <c r="C46" s="65">
        <v>930</v>
      </c>
      <c r="D46" s="65">
        <v>4293.535</v>
      </c>
      <c r="E46" s="47">
        <f t="shared" si="0"/>
        <v>214.67674999999997</v>
      </c>
      <c r="F46" s="48" t="s">
        <v>107</v>
      </c>
    </row>
    <row r="47" spans="1:6" s="10" customFormat="1" ht="15.75">
      <c r="A47" s="79" t="s">
        <v>40</v>
      </c>
      <c r="B47" s="59">
        <f>SUM(B41:B46)</f>
        <v>7931</v>
      </c>
      <c r="C47" s="59">
        <f>SUM(C41:C46)</f>
        <v>3121.5</v>
      </c>
      <c r="D47" s="59">
        <f>SUM(D40:D46)</f>
        <v>9550.208</v>
      </c>
      <c r="E47" s="83">
        <f t="shared" si="0"/>
        <v>120.41618963560711</v>
      </c>
      <c r="F47" s="84" t="s">
        <v>106</v>
      </c>
    </row>
    <row r="48" spans="1:6" s="82" customFormat="1" ht="15.75">
      <c r="A48" s="79" t="s">
        <v>41</v>
      </c>
      <c r="B48" s="59">
        <f>B38+B47</f>
        <v>4304231.346000001</v>
      </c>
      <c r="C48" s="59">
        <f>C38+C47</f>
        <v>2304344.162</v>
      </c>
      <c r="D48" s="59">
        <f>D38+D47</f>
        <v>2157863.6180000002</v>
      </c>
      <c r="E48" s="83">
        <f t="shared" si="0"/>
        <v>50.133541729938415</v>
      </c>
      <c r="F48" s="84">
        <f t="shared" si="1"/>
        <v>93.64328703951647</v>
      </c>
    </row>
    <row r="49" spans="1:6" s="123" customFormat="1" ht="47.25">
      <c r="A49" s="122" t="s">
        <v>46</v>
      </c>
      <c r="B49" s="117">
        <v>2136</v>
      </c>
      <c r="C49" s="117">
        <v>1100</v>
      </c>
      <c r="D49" s="118">
        <v>2032.74694</v>
      </c>
      <c r="E49" s="119">
        <f t="shared" si="0"/>
        <v>95.1660552434457</v>
      </c>
      <c r="F49" s="120">
        <f t="shared" si="1"/>
        <v>184.79517636363636</v>
      </c>
    </row>
    <row r="50" spans="1:6" s="10" customFormat="1" ht="15.75">
      <c r="A50" s="58" t="s">
        <v>42</v>
      </c>
      <c r="B50" s="59">
        <f>B48+B49</f>
        <v>4306367.346000001</v>
      </c>
      <c r="C50" s="66">
        <f>C48+C49</f>
        <v>2305444.162</v>
      </c>
      <c r="D50" s="59">
        <f>D48+D49</f>
        <v>2159896.36494</v>
      </c>
      <c r="E50" s="83">
        <f t="shared" si="0"/>
        <v>50.15587829371396</v>
      </c>
      <c r="F50" s="84">
        <f t="shared" si="1"/>
        <v>93.68677847596469</v>
      </c>
    </row>
    <row r="51" spans="3:6" ht="12.75">
      <c r="C51" s="9"/>
      <c r="D51" s="23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43">
      <selection activeCell="A49" sqref="A49:IV49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4" t="s">
        <v>88</v>
      </c>
      <c r="B2" s="124"/>
      <c r="C2" s="124"/>
      <c r="D2" s="124"/>
      <c r="E2" s="124"/>
      <c r="F2" s="124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100</v>
      </c>
      <c r="D4" s="30" t="s">
        <v>104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665071.1</v>
      </c>
      <c r="D7" s="46">
        <v>640425.465</v>
      </c>
      <c r="E7" s="47">
        <f>D7/B7*100</f>
        <v>44.85243302867948</v>
      </c>
      <c r="F7" s="48">
        <f>D7/C7*100</f>
        <v>96.29428567862894</v>
      </c>
    </row>
    <row r="8" spans="1:6" ht="15.75">
      <c r="A8" s="85" t="s">
        <v>1</v>
      </c>
      <c r="B8" s="49">
        <v>2250</v>
      </c>
      <c r="C8" s="45">
        <v>964</v>
      </c>
      <c r="D8" s="46">
        <v>1182.893</v>
      </c>
      <c r="E8" s="47">
        <f aca="true" t="shared" si="0" ref="E8:E50">D8/B8*100</f>
        <v>52.57302222222222</v>
      </c>
      <c r="F8" s="48">
        <f aca="true" t="shared" si="1" ref="F8:F50">D8/C8*100</f>
        <v>122.70674273858921</v>
      </c>
    </row>
    <row r="9" spans="1:6" ht="15.75">
      <c r="A9" s="86" t="s">
        <v>65</v>
      </c>
      <c r="B9" s="49">
        <v>173790</v>
      </c>
      <c r="C9" s="45">
        <v>74090</v>
      </c>
      <c r="D9" s="46">
        <v>84823.78</v>
      </c>
      <c r="E9" s="47">
        <f t="shared" si="0"/>
        <v>48.808205305253466</v>
      </c>
      <c r="F9" s="48">
        <f t="shared" si="1"/>
        <v>114.48748819003913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299829.19999999995</v>
      </c>
      <c r="D10" s="50">
        <f>D11+D15+D16+D17</f>
        <v>259420.60100000002</v>
      </c>
      <c r="E10" s="47">
        <f t="shared" si="0"/>
        <v>41.240060567522455</v>
      </c>
      <c r="F10" s="48">
        <f t="shared" si="1"/>
        <v>86.52279397737114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165387.4</v>
      </c>
      <c r="D11" s="53">
        <f>SUM(D12:D14)</f>
        <v>124031.217</v>
      </c>
      <c r="E11" s="47">
        <f t="shared" si="0"/>
        <v>35.3244523239918</v>
      </c>
      <c r="F11" s="48">
        <f t="shared" si="1"/>
        <v>74.99435688571198</v>
      </c>
    </row>
    <row r="12" spans="1:6" s="13" customFormat="1" ht="31.5">
      <c r="A12" s="88" t="s">
        <v>18</v>
      </c>
      <c r="B12" s="52">
        <v>27890</v>
      </c>
      <c r="C12" s="53">
        <v>13844</v>
      </c>
      <c r="D12" s="54">
        <v>14870.148</v>
      </c>
      <c r="E12" s="47">
        <f t="shared" si="0"/>
        <v>53.31713158838293</v>
      </c>
      <c r="F12" s="48">
        <f t="shared" si="1"/>
        <v>107.41222190118462</v>
      </c>
    </row>
    <row r="13" spans="1:6" s="13" customFormat="1" ht="15.75">
      <c r="A13" s="89" t="s">
        <v>62</v>
      </c>
      <c r="B13" s="52">
        <v>319830</v>
      </c>
      <c r="C13" s="53">
        <v>150155</v>
      </c>
      <c r="D13" s="54">
        <v>107646.861</v>
      </c>
      <c r="E13" s="47">
        <f t="shared" si="0"/>
        <v>33.65752462245568</v>
      </c>
      <c r="F13" s="48">
        <f t="shared" si="1"/>
        <v>71.69049382304952</v>
      </c>
    </row>
    <row r="14" spans="1:6" s="13" customFormat="1" ht="15.75">
      <c r="A14" s="87" t="s">
        <v>15</v>
      </c>
      <c r="B14" s="52">
        <v>3400</v>
      </c>
      <c r="C14" s="53">
        <v>1388.4</v>
      </c>
      <c r="D14" s="81">
        <v>1514.208</v>
      </c>
      <c r="E14" s="47">
        <f t="shared" si="0"/>
        <v>44.535529411764706</v>
      </c>
      <c r="F14" s="48">
        <f t="shared" si="1"/>
        <v>109.06136560069145</v>
      </c>
    </row>
    <row r="15" spans="1:6" s="13" customFormat="1" ht="15.75">
      <c r="A15" s="90" t="s">
        <v>2</v>
      </c>
      <c r="B15" s="52">
        <v>350</v>
      </c>
      <c r="C15" s="53">
        <v>141.8</v>
      </c>
      <c r="D15" s="54">
        <v>215.039</v>
      </c>
      <c r="E15" s="47">
        <f t="shared" si="0"/>
        <v>61.43971428571429</v>
      </c>
      <c r="F15" s="48">
        <f t="shared" si="1"/>
        <v>151.64950634696754</v>
      </c>
    </row>
    <row r="16" spans="1:6" s="13" customFormat="1" ht="52.5" customHeight="1">
      <c r="A16" s="90" t="s">
        <v>86</v>
      </c>
      <c r="B16" s="52"/>
      <c r="C16" s="53"/>
      <c r="D16" s="54">
        <v>-7.207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134300</v>
      </c>
      <c r="D17" s="54">
        <v>135181.552</v>
      </c>
      <c r="E17" s="47">
        <f t="shared" si="0"/>
        <v>48.70003314359824</v>
      </c>
      <c r="F17" s="48">
        <f t="shared" si="1"/>
        <v>100.65640506329115</v>
      </c>
    </row>
    <row r="18" spans="1:6" s="13" customFormat="1" ht="31.5">
      <c r="A18" s="91" t="s">
        <v>91</v>
      </c>
      <c r="B18" s="52"/>
      <c r="C18" s="53"/>
      <c r="D18" s="46">
        <v>5095.89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191.7</v>
      </c>
      <c r="D19" s="44">
        <v>530.827</v>
      </c>
      <c r="E19" s="47">
        <f t="shared" si="0"/>
        <v>106.1654</v>
      </c>
      <c r="F19" s="48" t="s">
        <v>105</v>
      </c>
    </row>
    <row r="20" spans="1:6" ht="31.5">
      <c r="A20" s="91" t="s">
        <v>61</v>
      </c>
      <c r="B20" s="49">
        <v>30390</v>
      </c>
      <c r="C20" s="45">
        <v>12819.2</v>
      </c>
      <c r="D20" s="46">
        <v>14304.75</v>
      </c>
      <c r="E20" s="47">
        <f t="shared" si="0"/>
        <v>47.0705824284304</v>
      </c>
      <c r="F20" s="48">
        <f t="shared" si="1"/>
        <v>111.58847666000997</v>
      </c>
    </row>
    <row r="21" spans="1:6" ht="78.75">
      <c r="A21" s="91" t="s">
        <v>19</v>
      </c>
      <c r="B21" s="49">
        <v>10000</v>
      </c>
      <c r="C21" s="45">
        <v>4929</v>
      </c>
      <c r="D21" s="46">
        <v>4804.784</v>
      </c>
      <c r="E21" s="47">
        <f t="shared" si="0"/>
        <v>48.047839999999994</v>
      </c>
      <c r="F21" s="48">
        <f t="shared" si="1"/>
        <v>97.47989450192736</v>
      </c>
    </row>
    <row r="22" spans="1:6" ht="18" customHeight="1">
      <c r="A22" s="91" t="s">
        <v>3</v>
      </c>
      <c r="B22" s="49">
        <v>650</v>
      </c>
      <c r="C22" s="45">
        <v>291.3</v>
      </c>
      <c r="D22" s="46">
        <v>184.9</v>
      </c>
      <c r="E22" s="47">
        <f t="shared" si="0"/>
        <v>28.446153846153848</v>
      </c>
      <c r="F22" s="48">
        <f t="shared" si="1"/>
        <v>63.474081702711985</v>
      </c>
    </row>
    <row r="23" spans="1:6" ht="15" customHeight="1">
      <c r="A23" s="92" t="s">
        <v>16</v>
      </c>
      <c r="B23" s="49">
        <v>4000</v>
      </c>
      <c r="C23" s="45">
        <v>2020</v>
      </c>
      <c r="D23" s="44">
        <v>3893.166</v>
      </c>
      <c r="E23" s="47">
        <f t="shared" si="0"/>
        <v>97.32915000000001</v>
      </c>
      <c r="F23" s="48">
        <f t="shared" si="1"/>
        <v>192.73099009900992</v>
      </c>
    </row>
    <row r="24" spans="1:6" s="2" customFormat="1" ht="15.75">
      <c r="A24" s="93" t="s">
        <v>11</v>
      </c>
      <c r="B24" s="59">
        <f>B7+B8+B9+B10+B19+B20+B21+B22+B23</f>
        <v>2278480</v>
      </c>
      <c r="C24" s="59">
        <f>C7+C8+C9+C10+C19+C20+C21+C22+C23</f>
        <v>1060205.5</v>
      </c>
      <c r="D24" s="59">
        <f>D7+D8+D9+D10+D18+D19+D20+D21+D22+D23</f>
        <v>1014667.0560000001</v>
      </c>
      <c r="E24" s="83">
        <f t="shared" si="0"/>
        <v>44.53262947227977</v>
      </c>
      <c r="F24" s="84">
        <f t="shared" si="1"/>
        <v>95.70475308796267</v>
      </c>
    </row>
    <row r="25" spans="1:6" s="2" customFormat="1" ht="15.75">
      <c r="A25" s="92" t="s">
        <v>48</v>
      </c>
      <c r="B25" s="49">
        <f>SUM(B26:B37)</f>
        <v>2017820.3460000004</v>
      </c>
      <c r="C25" s="45">
        <f>SUM(C26:C37)</f>
        <v>1241017.162</v>
      </c>
      <c r="D25" s="45">
        <f>SUM(D26:D37)</f>
        <v>1133646.3539999998</v>
      </c>
      <c r="E25" s="47">
        <f t="shared" si="0"/>
        <v>56.18172877715644</v>
      </c>
      <c r="F25" s="48">
        <f t="shared" si="1"/>
        <v>91.34816090480462</v>
      </c>
    </row>
    <row r="26" spans="1:6" s="2" customFormat="1" ht="78.75">
      <c r="A26" s="90" t="s">
        <v>99</v>
      </c>
      <c r="B26" s="49">
        <v>3130</v>
      </c>
      <c r="C26" s="45">
        <v>1565</v>
      </c>
      <c r="D26" s="53">
        <v>1565</v>
      </c>
      <c r="E26" s="47">
        <f t="shared" si="0"/>
        <v>50</v>
      </c>
      <c r="F26" s="48">
        <f t="shared" si="1"/>
        <v>100</v>
      </c>
    </row>
    <row r="27" spans="1:6" s="2" customFormat="1" ht="47.25">
      <c r="A27" s="94" t="s">
        <v>4</v>
      </c>
      <c r="B27" s="107">
        <v>411622.4</v>
      </c>
      <c r="C27" s="53">
        <v>253559.5</v>
      </c>
      <c r="D27" s="61">
        <v>213837.85</v>
      </c>
      <c r="E27" s="47">
        <f t="shared" si="0"/>
        <v>51.95000320682256</v>
      </c>
      <c r="F27" s="48">
        <f t="shared" si="1"/>
        <v>84.33438699792357</v>
      </c>
    </row>
    <row r="28" spans="1:7" s="2" customFormat="1" ht="37.5" customHeight="1">
      <c r="A28" s="94" t="s">
        <v>76</v>
      </c>
      <c r="B28" s="107">
        <v>395586.9</v>
      </c>
      <c r="C28" s="53">
        <v>230891</v>
      </c>
      <c r="D28" s="61">
        <v>211650.1</v>
      </c>
      <c r="E28" s="47">
        <f t="shared" si="0"/>
        <v>53.50280810613294</v>
      </c>
      <c r="F28" s="48">
        <f t="shared" si="1"/>
        <v>91.66667388507997</v>
      </c>
      <c r="G28" s="20"/>
    </row>
    <row r="29" spans="1:7" s="2" customFormat="1" ht="179.25" customHeight="1">
      <c r="A29" s="105" t="s">
        <v>78</v>
      </c>
      <c r="B29" s="114">
        <v>532770.3</v>
      </c>
      <c r="C29" s="53">
        <v>430014.936</v>
      </c>
      <c r="D29" s="61">
        <v>424624.649</v>
      </c>
      <c r="E29" s="47">
        <f t="shared" si="0"/>
        <v>79.70126131280215</v>
      </c>
      <c r="F29" s="48">
        <f t="shared" si="1"/>
        <v>98.74648842429976</v>
      </c>
      <c r="G29" s="20"/>
    </row>
    <row r="30" spans="1:7" s="2" customFormat="1" ht="114" customHeight="1">
      <c r="A30" s="95" t="s">
        <v>77</v>
      </c>
      <c r="B30" s="115">
        <v>1136.5</v>
      </c>
      <c r="C30" s="53">
        <v>773.5</v>
      </c>
      <c r="D30" s="61">
        <v>773.5</v>
      </c>
      <c r="E30" s="47">
        <f t="shared" si="0"/>
        <v>68.0598328200616</v>
      </c>
      <c r="F30" s="48">
        <f t="shared" si="1"/>
        <v>100</v>
      </c>
      <c r="G30" s="20"/>
    </row>
    <row r="31" spans="1:6" s="2" customFormat="1" ht="330.75">
      <c r="A31" s="87" t="s">
        <v>79</v>
      </c>
      <c r="B31" s="115">
        <v>608528.8</v>
      </c>
      <c r="C31" s="60">
        <v>291505.4</v>
      </c>
      <c r="D31" s="61">
        <v>253470.063</v>
      </c>
      <c r="E31" s="47">
        <f t="shared" si="0"/>
        <v>41.65292801261008</v>
      </c>
      <c r="F31" s="48">
        <f t="shared" si="1"/>
        <v>86.95209865752057</v>
      </c>
    </row>
    <row r="32" spans="1:6" s="2" customFormat="1" ht="228.75" customHeight="1">
      <c r="A32" s="106" t="s">
        <v>80</v>
      </c>
      <c r="B32" s="115">
        <v>4359.6</v>
      </c>
      <c r="C32" s="60">
        <v>2114.214</v>
      </c>
      <c r="D32" s="61">
        <v>2112.084</v>
      </c>
      <c r="E32" s="47">
        <f t="shared" si="0"/>
        <v>48.44673823286539</v>
      </c>
      <c r="F32" s="48">
        <f t="shared" si="1"/>
        <v>99.89925333953894</v>
      </c>
    </row>
    <row r="33" spans="1:6" s="2" customFormat="1" ht="65.25" customHeight="1">
      <c r="A33" s="106" t="s">
        <v>97</v>
      </c>
      <c r="B33" s="115">
        <v>1096.943</v>
      </c>
      <c r="C33" s="60">
        <v>1096.943</v>
      </c>
      <c r="D33" s="61">
        <v>1096.943</v>
      </c>
      <c r="E33" s="47">
        <f t="shared" si="0"/>
        <v>100</v>
      </c>
      <c r="F33" s="48">
        <f t="shared" si="1"/>
        <v>100</v>
      </c>
    </row>
    <row r="34" spans="1:6" s="2" customFormat="1" ht="66.75" customHeight="1">
      <c r="A34" s="96" t="s">
        <v>81</v>
      </c>
      <c r="B34" s="107">
        <v>38867.2</v>
      </c>
      <c r="C34" s="53">
        <v>18944.3</v>
      </c>
      <c r="D34" s="61">
        <v>14848.065</v>
      </c>
      <c r="E34" s="47">
        <f t="shared" si="0"/>
        <v>38.20204439733246</v>
      </c>
      <c r="F34" s="48">
        <f t="shared" si="1"/>
        <v>78.37748029750374</v>
      </c>
    </row>
    <row r="35" spans="1:6" s="2" customFormat="1" ht="66.75" customHeight="1">
      <c r="A35" s="96" t="s">
        <v>96</v>
      </c>
      <c r="B35" s="107">
        <v>206.3</v>
      </c>
      <c r="C35" s="53">
        <v>206.3</v>
      </c>
      <c r="D35" s="61">
        <v>86.7</v>
      </c>
      <c r="E35" s="47">
        <f t="shared" si="0"/>
        <v>42.0261754726127</v>
      </c>
      <c r="F35" s="48">
        <f t="shared" si="1"/>
        <v>42.0261754726127</v>
      </c>
    </row>
    <row r="36" spans="1:6" ht="84" customHeight="1">
      <c r="A36" s="97" t="s">
        <v>82</v>
      </c>
      <c r="B36" s="115">
        <v>13174.6</v>
      </c>
      <c r="C36" s="53">
        <v>6587.5</v>
      </c>
      <c r="D36" s="61">
        <v>6587.5</v>
      </c>
      <c r="E36" s="47">
        <f t="shared" si="0"/>
        <v>50.00151807265496</v>
      </c>
      <c r="F36" s="48">
        <f t="shared" si="1"/>
        <v>100</v>
      </c>
    </row>
    <row r="37" spans="1:6" ht="17.25" customHeight="1">
      <c r="A37" s="97" t="s">
        <v>83</v>
      </c>
      <c r="B37" s="107">
        <v>7340.803</v>
      </c>
      <c r="C37" s="53">
        <v>3758.569</v>
      </c>
      <c r="D37" s="61">
        <v>2993.9</v>
      </c>
      <c r="E37" s="47">
        <f t="shared" si="0"/>
        <v>40.784366505953095</v>
      </c>
      <c r="F37" s="48">
        <f t="shared" si="1"/>
        <v>79.65531562677178</v>
      </c>
    </row>
    <row r="38" spans="1:6" ht="15.75">
      <c r="A38" s="98" t="s">
        <v>12</v>
      </c>
      <c r="B38" s="59">
        <f>B24+B25</f>
        <v>4296300.346000001</v>
      </c>
      <c r="C38" s="62">
        <f>C24+C25</f>
        <v>2301222.662</v>
      </c>
      <c r="D38" s="63">
        <f>D24+D25</f>
        <v>2148313.41</v>
      </c>
      <c r="E38" s="83">
        <f t="shared" si="0"/>
        <v>50.003799478315145</v>
      </c>
      <c r="F38" s="84">
        <f t="shared" si="1"/>
        <v>93.35530392060775</v>
      </c>
    </row>
    <row r="39" spans="1:6" ht="15.75">
      <c r="A39" s="98" t="s">
        <v>13</v>
      </c>
      <c r="B39" s="49"/>
      <c r="C39" s="62"/>
      <c r="D39" s="64"/>
      <c r="E39" s="47"/>
      <c r="F39" s="48"/>
    </row>
    <row r="40" spans="1:6" ht="48.75" customHeight="1">
      <c r="A40" s="91" t="s">
        <v>92</v>
      </c>
      <c r="B40" s="49"/>
      <c r="C40" s="62"/>
      <c r="D40" s="64">
        <v>-0.487</v>
      </c>
      <c r="E40" s="47"/>
      <c r="F40" s="48"/>
    </row>
    <row r="41" spans="1:6" s="11" customFormat="1" ht="15.75">
      <c r="A41" s="91" t="s">
        <v>66</v>
      </c>
      <c r="B41" s="49">
        <v>535</v>
      </c>
      <c r="C41" s="101">
        <v>333.7</v>
      </c>
      <c r="D41" s="64">
        <v>582.71</v>
      </c>
      <c r="E41" s="47">
        <f t="shared" si="0"/>
        <v>108.9177570093458</v>
      </c>
      <c r="F41" s="48">
        <f t="shared" si="1"/>
        <v>174.62091699130957</v>
      </c>
    </row>
    <row r="42" spans="1:6" s="11" customFormat="1" ht="63.75" customHeight="1">
      <c r="A42" s="91" t="s">
        <v>17</v>
      </c>
      <c r="B42" s="49">
        <v>710</v>
      </c>
      <c r="C42" s="101">
        <v>120.8</v>
      </c>
      <c r="D42" s="49">
        <v>905.262</v>
      </c>
      <c r="E42" s="47">
        <f t="shared" si="0"/>
        <v>127.50169014084507</v>
      </c>
      <c r="F42" s="48" t="s">
        <v>102</v>
      </c>
    </row>
    <row r="43" spans="1:6" s="19" customFormat="1" ht="85.5" customHeight="1">
      <c r="A43" s="91" t="s">
        <v>68</v>
      </c>
      <c r="B43" s="49">
        <v>186</v>
      </c>
      <c r="C43" s="101">
        <v>62</v>
      </c>
      <c r="D43" s="49">
        <v>90.179</v>
      </c>
      <c r="E43" s="47">
        <f t="shared" si="0"/>
        <v>48.483333333333334</v>
      </c>
      <c r="F43" s="48">
        <f t="shared" si="1"/>
        <v>145.45000000000002</v>
      </c>
    </row>
    <row r="44" spans="1:6" s="25" customFormat="1" ht="47.25">
      <c r="A44" s="91" t="s">
        <v>5</v>
      </c>
      <c r="B44" s="49">
        <v>2500</v>
      </c>
      <c r="C44" s="101">
        <v>1175</v>
      </c>
      <c r="D44" s="49">
        <v>3679.009</v>
      </c>
      <c r="E44" s="47">
        <f t="shared" si="0"/>
        <v>147.16036</v>
      </c>
      <c r="F44" s="48" t="s">
        <v>106</v>
      </c>
    </row>
    <row r="45" spans="1:6" ht="47.25">
      <c r="A45" s="99" t="s">
        <v>51</v>
      </c>
      <c r="B45" s="49">
        <v>2000</v>
      </c>
      <c r="C45" s="101">
        <v>500</v>
      </c>
      <c r="D45" s="49"/>
      <c r="E45" s="47"/>
      <c r="F45" s="48">
        <f t="shared" si="1"/>
        <v>0</v>
      </c>
    </row>
    <row r="46" spans="1:6" s="2" customFormat="1" ht="15.75">
      <c r="A46" s="91" t="s">
        <v>54</v>
      </c>
      <c r="B46" s="80">
        <v>2000</v>
      </c>
      <c r="C46" s="65">
        <v>930</v>
      </c>
      <c r="D46" s="65">
        <v>4293.535</v>
      </c>
      <c r="E46" s="47">
        <f t="shared" si="0"/>
        <v>214.67674999999997</v>
      </c>
      <c r="F46" s="48" t="s">
        <v>107</v>
      </c>
    </row>
    <row r="47" spans="1:6" s="25" customFormat="1" ht="15.75">
      <c r="A47" s="98" t="s">
        <v>6</v>
      </c>
      <c r="B47" s="59">
        <f>SUM(B41:B46)</f>
        <v>7931</v>
      </c>
      <c r="C47" s="59">
        <f>SUM(C41:C46)</f>
        <v>3121.5</v>
      </c>
      <c r="D47" s="59">
        <f>SUM(D40:D46)</f>
        <v>9550.208</v>
      </c>
      <c r="E47" s="83">
        <f t="shared" si="0"/>
        <v>120.41618963560711</v>
      </c>
      <c r="F47" s="84" t="s">
        <v>106</v>
      </c>
    </row>
    <row r="48" spans="1:6" s="25" customFormat="1" ht="15.75">
      <c r="A48" s="98" t="s">
        <v>7</v>
      </c>
      <c r="B48" s="59">
        <f>B38+B47</f>
        <v>4304231.346000001</v>
      </c>
      <c r="C48" s="59">
        <f>C38+C47</f>
        <v>2304344.162</v>
      </c>
      <c r="D48" s="59">
        <f>D38+D47</f>
        <v>2157863.6180000002</v>
      </c>
      <c r="E48" s="83">
        <f t="shared" si="0"/>
        <v>50.133541729938415</v>
      </c>
      <c r="F48" s="84">
        <f t="shared" si="1"/>
        <v>93.64328703951647</v>
      </c>
    </row>
    <row r="49" spans="1:6" s="121" customFormat="1" ht="47.25">
      <c r="A49" s="116" t="s">
        <v>63</v>
      </c>
      <c r="B49" s="117">
        <v>2136</v>
      </c>
      <c r="C49" s="117">
        <v>1100</v>
      </c>
      <c r="D49" s="118">
        <v>2032.74694</v>
      </c>
      <c r="E49" s="119">
        <f t="shared" si="0"/>
        <v>95.1660552434457</v>
      </c>
      <c r="F49" s="120">
        <f t="shared" si="1"/>
        <v>184.79517636363636</v>
      </c>
    </row>
    <row r="50" spans="1:6" ht="15.75">
      <c r="A50" s="100" t="s">
        <v>14</v>
      </c>
      <c r="B50" s="59">
        <f>B48+B49</f>
        <v>4306367.346000001</v>
      </c>
      <c r="C50" s="66">
        <f>C48+C49</f>
        <v>2305444.162</v>
      </c>
      <c r="D50" s="59">
        <f>D48+D49</f>
        <v>2159896.36494</v>
      </c>
      <c r="E50" s="83">
        <f t="shared" si="0"/>
        <v>50.15587829371396</v>
      </c>
      <c r="F50" s="84">
        <f t="shared" si="1"/>
        <v>93.68677847596469</v>
      </c>
    </row>
    <row r="51" spans="1:6" ht="15.75">
      <c r="A51" s="28"/>
      <c r="B51" s="28"/>
      <c r="C51" s="67"/>
      <c r="D51" s="28"/>
      <c r="E51" s="28"/>
      <c r="F51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2018-06-11T12:21:19Z</cp:lastPrinted>
  <dcterms:created xsi:type="dcterms:W3CDTF">2004-07-02T06:40:36Z</dcterms:created>
  <dcterms:modified xsi:type="dcterms:W3CDTF">2018-06-11T12:55:09Z</dcterms:modified>
  <cp:category/>
  <cp:version/>
  <cp:contentType/>
  <cp:contentStatus/>
</cp:coreProperties>
</file>