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'Укр'!$A$2:$F$49</definedName>
  </definedNames>
  <calcPr fullCalcOnLoad="1"/>
</workbook>
</file>

<file path=xl/sharedStrings.xml><?xml version="1.0" encoding="utf-8"?>
<sst xmlns="http://schemas.openxmlformats.org/spreadsheetml/2006/main" count="114" uniqueCount="105">
  <si>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</si>
  <si>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</si>
  <si>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</si>
  <si>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</si>
  <si>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</si>
  <si>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</si>
  <si>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</si>
  <si>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</si>
  <si>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</si>
  <si>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</si>
  <si>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</si>
  <si>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</si>
  <si>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</si>
  <si>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</si>
  <si>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</si>
  <si>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</si>
  <si>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</si>
  <si>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</si>
  <si>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</si>
  <si>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</si>
  <si>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</si>
  <si>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</si>
  <si>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</si>
  <si>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</si>
  <si>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</si>
  <si>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</si>
  <si>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</si>
  <si>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</si>
  <si>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</si>
  <si>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</si>
  <si>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</si>
  <si>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</si>
  <si>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</si>
  <si>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</si>
  <si>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</si>
  <si>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</si>
  <si>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</si>
  <si>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</si>
  <si>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</si>
  <si>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</si>
  <si>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</si>
  <si>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</si>
  <si>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</si>
  <si>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</si>
  <si>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</si>
  <si>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</si>
  <si>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</si>
  <si>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</si>
  <si>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</si>
  <si>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</si>
  <si>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</si>
  <si>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</si>
  <si>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</si>
  <si>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</si>
  <si>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</si>
  <si>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</si>
  <si>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</si>
  <si>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</si>
  <si>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</si>
  <si>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</si>
  <si>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</si>
  <si>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</si>
  <si>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</si>
  <si>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</si>
  <si>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</si>
  <si>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</si>
  <si>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</si>
  <si>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</si>
  <si>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</si>
  <si>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</si>
  <si>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</si>
  <si>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</si>
  <si>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</si>
  <si>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</si>
  <si>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</si>
  <si>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</si>
  <si>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</si>
  <si>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</si>
  <si>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</si>
  <si>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</si>
  <si>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</si>
  <si>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</si>
  <si>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</si>
  <si>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</si>
  <si>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</si>
  <si>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</si>
  <si>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</si>
  <si>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</si>
  <si>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</si>
  <si>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</si>
  <si>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</si>
  <si>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</si>
  <si>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</si>
  <si>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</si>
  <si>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листопад  з урахуванням змін, 
тис. грн.</t>
  </si>
  <si>
    <t>План на
 январь -ноябрь с учетом изменений, тыс. грн.</t>
  </si>
  <si>
    <t>у 2,6 р.б.</t>
  </si>
  <si>
    <t>Щомісячна інформація про надходження  до  міського бюджету м.Миколаєва за  
2016 рік (без власних надходжень бюджетних установ)</t>
  </si>
  <si>
    <t xml:space="preserve">Надійшло 
 січень - 
листопад        тис. грн. 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</si>
  <si>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</si>
  <si>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</si>
  <si>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</si>
  <si>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у 2,3 р.б.</t>
  </si>
  <si>
    <t xml:space="preserve">Поступило          январь
- ноябрь,
тыс. грн. 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</si>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</sst>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9" fontId="8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SheetLayoutView="75" zoomScalePageLayoutView="0" workbookViewId="0" topLeftCell="A43">
      <selection activeCell="F42" sqref="F42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9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6"/>
      <c r="C1" s="11"/>
      <c r="D1" s="93"/>
      <c r="E1" s="11"/>
      <c r="F1" s="6"/>
      <c r="G1" s="12"/>
    </row>
    <row r="2" spans="1:7" ht="26.25" customHeight="1">
      <c r="A2" s="110" t="s">
        <v>97</v>
      </c>
      <c r="B2" s="110"/>
      <c r="C2" s="110"/>
      <c r="D2" s="110"/>
      <c r="E2" s="110"/>
      <c r="F2" s="110"/>
      <c r="G2" s="12"/>
    </row>
    <row r="3" spans="1:7" ht="13.5">
      <c r="A3" s="3"/>
      <c r="B3" s="67"/>
      <c r="C3" s="7"/>
      <c r="D3" s="94"/>
      <c r="E3" s="8"/>
      <c r="F3" s="6"/>
      <c r="G3" s="12"/>
    </row>
    <row r="4" spans="1:7" ht="74.25" customHeight="1">
      <c r="A4" s="77" t="s">
        <v>29</v>
      </c>
      <c r="B4" s="80" t="s">
        <v>89</v>
      </c>
      <c r="C4" s="78" t="s">
        <v>94</v>
      </c>
      <c r="D4" s="95" t="s">
        <v>98</v>
      </c>
      <c r="E4" s="81" t="s">
        <v>90</v>
      </c>
      <c r="F4" s="79" t="s">
        <v>91</v>
      </c>
      <c r="G4" s="12"/>
    </row>
    <row r="5" spans="1:7" ht="49.5" customHeight="1" hidden="1">
      <c r="A5" s="77"/>
      <c r="B5" s="80"/>
      <c r="C5" s="78"/>
      <c r="D5" s="95"/>
      <c r="E5" s="81"/>
      <c r="F5" s="79"/>
      <c r="G5" s="12"/>
    </row>
    <row r="6" spans="1:7" ht="13.5">
      <c r="A6" s="16" t="s">
        <v>30</v>
      </c>
      <c r="B6" s="68"/>
      <c r="C6" s="14"/>
      <c r="D6" s="96"/>
      <c r="E6" s="15"/>
      <c r="F6" s="13"/>
      <c r="G6" s="12"/>
    </row>
    <row r="7" spans="1:7" ht="20.25" customHeight="1">
      <c r="A7" s="27" t="s">
        <v>31</v>
      </c>
      <c r="B7" s="63">
        <v>928300</v>
      </c>
      <c r="C7" s="58">
        <v>831341.06</v>
      </c>
      <c r="D7" s="48">
        <v>877343.395</v>
      </c>
      <c r="E7" s="75">
        <f>D7/B7*100</f>
        <v>94.51076106862007</v>
      </c>
      <c r="F7" s="9">
        <f>D7/C7*100</f>
        <v>105.53350931565922</v>
      </c>
      <c r="G7" s="12"/>
    </row>
    <row r="8" spans="1:7" ht="13.5">
      <c r="A8" s="24" t="s">
        <v>69</v>
      </c>
      <c r="B8" s="65">
        <v>2400</v>
      </c>
      <c r="C8" s="58">
        <v>2216</v>
      </c>
      <c r="D8" s="48">
        <v>1748.538</v>
      </c>
      <c r="E8" s="75">
        <f aca="true" t="shared" si="0" ref="E8:E49">D8/B8*100</f>
        <v>72.85575</v>
      </c>
      <c r="F8" s="9">
        <f aca="true" t="shared" si="1" ref="F8:F49">D8/C8*100</f>
        <v>78.90514440433213</v>
      </c>
      <c r="G8" s="12"/>
    </row>
    <row r="9" spans="1:7" ht="41.25">
      <c r="A9" s="23" t="s">
        <v>32</v>
      </c>
      <c r="B9" s="57">
        <v>126000</v>
      </c>
      <c r="C9" s="58">
        <v>116100</v>
      </c>
      <c r="D9" s="48">
        <v>153501.142</v>
      </c>
      <c r="E9" s="75">
        <f t="shared" si="0"/>
        <v>121.82630317460317</v>
      </c>
      <c r="F9" s="9">
        <f t="shared" si="1"/>
        <v>132.2145925925926</v>
      </c>
      <c r="G9" s="12"/>
    </row>
    <row r="10" spans="1:7" ht="13.5">
      <c r="A10" s="24" t="s">
        <v>60</v>
      </c>
      <c r="B10" s="65">
        <f>B11+B15+B17</f>
        <v>417390</v>
      </c>
      <c r="C10" s="58">
        <f>C11+C15+C17</f>
        <v>392192.4</v>
      </c>
      <c r="D10" s="58">
        <f>D11+D15+D16+D17</f>
        <v>444764.762</v>
      </c>
      <c r="E10" s="75">
        <f t="shared" si="0"/>
        <v>106.55855722465799</v>
      </c>
      <c r="F10" s="9">
        <f t="shared" si="1"/>
        <v>113.40473757268114</v>
      </c>
      <c r="G10" s="12"/>
    </row>
    <row r="11" spans="1:7" s="44" customFormat="1" ht="13.5">
      <c r="A11" s="19" t="s">
        <v>33</v>
      </c>
      <c r="B11" s="72">
        <f>SUM(B12:B14)</f>
        <v>250565</v>
      </c>
      <c r="C11" s="73">
        <f>C12+C13+C14</f>
        <v>232170</v>
      </c>
      <c r="D11" s="73">
        <f>D12+D13+D14</f>
        <v>256244.836</v>
      </c>
      <c r="E11" s="75">
        <f t="shared" si="0"/>
        <v>102.26681140622193</v>
      </c>
      <c r="F11" s="9">
        <f t="shared" si="1"/>
        <v>110.36948615238833</v>
      </c>
      <c r="G11" s="43"/>
    </row>
    <row r="12" spans="1:7" s="44" customFormat="1" ht="27">
      <c r="A12" s="19" t="s">
        <v>62</v>
      </c>
      <c r="B12" s="72">
        <v>17470</v>
      </c>
      <c r="C12" s="73">
        <v>17470</v>
      </c>
      <c r="D12" s="49">
        <v>20031.112</v>
      </c>
      <c r="E12" s="75">
        <f t="shared" si="0"/>
        <v>114.66005724098456</v>
      </c>
      <c r="F12" s="9">
        <f t="shared" si="1"/>
        <v>114.66005724098456</v>
      </c>
      <c r="G12" s="43"/>
    </row>
    <row r="13" spans="1:7" s="44" customFormat="1" ht="13.5">
      <c r="A13" s="19" t="s">
        <v>34</v>
      </c>
      <c r="B13" s="72">
        <v>228100</v>
      </c>
      <c r="C13" s="73">
        <v>209705</v>
      </c>
      <c r="D13" s="49">
        <v>233960.059</v>
      </c>
      <c r="E13" s="75">
        <f t="shared" si="0"/>
        <v>102.56907452871549</v>
      </c>
      <c r="F13" s="9">
        <f t="shared" si="1"/>
        <v>111.56627595908539</v>
      </c>
      <c r="G13" s="43"/>
    </row>
    <row r="14" spans="1:7" s="44" customFormat="1" ht="13.5">
      <c r="A14" s="19" t="s">
        <v>35</v>
      </c>
      <c r="B14" s="72">
        <v>4995</v>
      </c>
      <c r="C14" s="73">
        <v>4995</v>
      </c>
      <c r="D14" s="49">
        <v>2253.665</v>
      </c>
      <c r="E14" s="75">
        <f t="shared" si="0"/>
        <v>45.118418418418415</v>
      </c>
      <c r="F14" s="9">
        <f t="shared" si="1"/>
        <v>45.118418418418415</v>
      </c>
      <c r="G14" s="43"/>
    </row>
    <row r="15" spans="1:7" s="44" customFormat="1" ht="13.5">
      <c r="A15" s="22" t="s">
        <v>36</v>
      </c>
      <c r="B15" s="72">
        <v>195</v>
      </c>
      <c r="C15" s="73">
        <v>192.4</v>
      </c>
      <c r="D15" s="49">
        <v>259.591</v>
      </c>
      <c r="E15" s="75">
        <f t="shared" si="0"/>
        <v>133.12358974358975</v>
      </c>
      <c r="F15" s="9">
        <f t="shared" si="1"/>
        <v>134.92255717255716</v>
      </c>
      <c r="G15" s="43"/>
    </row>
    <row r="16" spans="1:7" s="44" customFormat="1" ht="41.25">
      <c r="A16" s="22" t="s">
        <v>71</v>
      </c>
      <c r="B16" s="72"/>
      <c r="C16" s="73"/>
      <c r="D16" s="49">
        <v>-118.289</v>
      </c>
      <c r="E16" s="75"/>
      <c r="F16" s="9"/>
      <c r="G16" s="43"/>
    </row>
    <row r="17" spans="1:7" s="44" customFormat="1" ht="13.5">
      <c r="A17" s="22" t="s">
        <v>37</v>
      </c>
      <c r="B17" s="72">
        <v>166630</v>
      </c>
      <c r="C17" s="73">
        <v>159830</v>
      </c>
      <c r="D17" s="49">
        <v>188378.624</v>
      </c>
      <c r="E17" s="75">
        <f t="shared" si="0"/>
        <v>113.05204585008704</v>
      </c>
      <c r="F17" s="9">
        <f t="shared" si="1"/>
        <v>117.86186823499969</v>
      </c>
      <c r="G17" s="43"/>
    </row>
    <row r="18" spans="1:7" ht="13.5">
      <c r="A18" s="23" t="s">
        <v>39</v>
      </c>
      <c r="B18" s="57">
        <v>150</v>
      </c>
      <c r="C18" s="58">
        <v>137</v>
      </c>
      <c r="D18" s="48">
        <v>-469.433</v>
      </c>
      <c r="E18" s="75"/>
      <c r="F18" s="9"/>
      <c r="G18" s="12"/>
    </row>
    <row r="19" spans="1:7" ht="27">
      <c r="A19" s="23" t="s">
        <v>40</v>
      </c>
      <c r="B19" s="57">
        <v>14210</v>
      </c>
      <c r="C19" s="58">
        <v>13140</v>
      </c>
      <c r="D19" s="48">
        <v>13868.242</v>
      </c>
      <c r="E19" s="75">
        <f t="shared" si="0"/>
        <v>97.59494722026741</v>
      </c>
      <c r="F19" s="9">
        <f t="shared" si="1"/>
        <v>105.54217656012177</v>
      </c>
      <c r="G19" s="12"/>
    </row>
    <row r="20" spans="1:7" ht="54.75">
      <c r="A20" s="23" t="s">
        <v>41</v>
      </c>
      <c r="B20" s="57">
        <v>8400</v>
      </c>
      <c r="C20" s="58">
        <v>7757</v>
      </c>
      <c r="D20" s="48">
        <v>10391.207</v>
      </c>
      <c r="E20" s="75">
        <f t="shared" si="0"/>
        <v>123.70484523809525</v>
      </c>
      <c r="F20" s="9">
        <f t="shared" si="1"/>
        <v>133.95909501095784</v>
      </c>
      <c r="G20" s="12"/>
    </row>
    <row r="21" spans="1:7" ht="13.5">
      <c r="A21" s="23" t="s">
        <v>42</v>
      </c>
      <c r="B21" s="57">
        <v>5800</v>
      </c>
      <c r="C21" s="58">
        <v>5356.5</v>
      </c>
      <c r="D21" s="48">
        <v>4291.266</v>
      </c>
      <c r="E21" s="75">
        <f t="shared" si="0"/>
        <v>73.9873448275862</v>
      </c>
      <c r="F21" s="9">
        <f t="shared" si="1"/>
        <v>80.11324558947072</v>
      </c>
      <c r="G21" s="12"/>
    </row>
    <row r="22" spans="1:7" ht="27">
      <c r="A22" s="23" t="s">
        <v>78</v>
      </c>
      <c r="B22" s="57">
        <v>17100</v>
      </c>
      <c r="C22" s="58">
        <v>17100</v>
      </c>
      <c r="D22" s="48">
        <v>37409.836</v>
      </c>
      <c r="E22" s="108" t="s">
        <v>101</v>
      </c>
      <c r="F22" s="108" t="s">
        <v>101</v>
      </c>
      <c r="G22" s="12"/>
    </row>
    <row r="23" spans="1:7" ht="13.5">
      <c r="A23" s="24" t="s">
        <v>43</v>
      </c>
      <c r="B23" s="57">
        <v>3430</v>
      </c>
      <c r="C23" s="58">
        <v>3200</v>
      </c>
      <c r="D23" s="63">
        <v>5498.048</v>
      </c>
      <c r="E23" s="75">
        <f t="shared" si="0"/>
        <v>160.29294460641398</v>
      </c>
      <c r="F23" s="9">
        <f t="shared" si="1"/>
        <v>171.814</v>
      </c>
      <c r="G23" s="12"/>
    </row>
    <row r="24" spans="1:7" s="34" customFormat="1" ht="17.25" customHeight="1">
      <c r="A24" s="25" t="s">
        <v>44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1548347.0029999998</v>
      </c>
      <c r="E24" s="100">
        <f t="shared" si="0"/>
        <v>101.65226716474743</v>
      </c>
      <c r="F24" s="9">
        <f t="shared" si="1"/>
        <v>111.5089984878793</v>
      </c>
      <c r="G24" s="35"/>
    </row>
    <row r="25" spans="1:7" ht="23.25" customHeight="1">
      <c r="A25" s="24" t="s">
        <v>45</v>
      </c>
      <c r="B25" s="72">
        <f>SUM(B26:B35)</f>
        <v>1338501.8</v>
      </c>
      <c r="C25" s="73">
        <f>SUM(C26:C35)</f>
        <v>1267290.232</v>
      </c>
      <c r="D25" s="73">
        <f>SUM(D26:D35)</f>
        <v>1266082.807</v>
      </c>
      <c r="E25" s="75">
        <f t="shared" si="0"/>
        <v>94.58954832933358</v>
      </c>
      <c r="F25" s="9">
        <f t="shared" si="1"/>
        <v>99.90472387701635</v>
      </c>
      <c r="G25" s="32"/>
    </row>
    <row r="26" spans="1:7" ht="119.25" customHeight="1">
      <c r="A26" s="29" t="s">
        <v>46</v>
      </c>
      <c r="B26" s="72">
        <v>417980</v>
      </c>
      <c r="C26" s="74">
        <v>417386.151</v>
      </c>
      <c r="D26" s="55">
        <v>417386.058</v>
      </c>
      <c r="E26" s="75">
        <f t="shared" si="0"/>
        <v>99.8579018134839</v>
      </c>
      <c r="F26" s="9">
        <f t="shared" si="1"/>
        <v>99.9999777184749</v>
      </c>
      <c r="G26" s="32"/>
    </row>
    <row r="27" spans="1:7" ht="133.5" customHeight="1">
      <c r="A27" s="29" t="s">
        <v>47</v>
      </c>
      <c r="B27" s="72">
        <v>232260.1</v>
      </c>
      <c r="C27" s="74">
        <v>228878.708</v>
      </c>
      <c r="D27" s="55">
        <v>228878.693</v>
      </c>
      <c r="E27" s="75">
        <f t="shared" si="0"/>
        <v>98.54412918964557</v>
      </c>
      <c r="F27" s="9">
        <f t="shared" si="1"/>
        <v>99.99999344631043</v>
      </c>
      <c r="G27" s="32"/>
    </row>
    <row r="28" spans="1:7" ht="80.25" customHeight="1">
      <c r="A28" s="29" t="s">
        <v>48</v>
      </c>
      <c r="B28" s="72">
        <v>653.9</v>
      </c>
      <c r="C28" s="73">
        <v>653.9</v>
      </c>
      <c r="D28" s="55">
        <v>653.9</v>
      </c>
      <c r="E28" s="75">
        <f t="shared" si="0"/>
        <v>100</v>
      </c>
      <c r="F28" s="9">
        <f t="shared" si="1"/>
        <v>100</v>
      </c>
      <c r="G28" s="32"/>
    </row>
    <row r="29" spans="1:7" ht="80.25" customHeight="1">
      <c r="A29" s="29" t="s">
        <v>99</v>
      </c>
      <c r="B29" s="72">
        <v>330</v>
      </c>
      <c r="C29" s="73">
        <v>330</v>
      </c>
      <c r="D29" s="55"/>
      <c r="E29" s="75"/>
      <c r="F29" s="9"/>
      <c r="G29" s="32"/>
    </row>
    <row r="30" spans="1:7" ht="27">
      <c r="A30" s="29" t="s">
        <v>49</v>
      </c>
      <c r="B30" s="72">
        <v>309413.5</v>
      </c>
      <c r="C30" s="73">
        <v>282335.2</v>
      </c>
      <c r="D30" s="55">
        <v>282335.2</v>
      </c>
      <c r="E30" s="75">
        <f t="shared" si="0"/>
        <v>91.24850725647072</v>
      </c>
      <c r="F30" s="9">
        <f t="shared" si="1"/>
        <v>100</v>
      </c>
      <c r="G30" s="32"/>
    </row>
    <row r="31" spans="1:7" ht="36" customHeight="1">
      <c r="A31" s="29" t="s">
        <v>50</v>
      </c>
      <c r="B31" s="72">
        <v>330173.933</v>
      </c>
      <c r="C31" s="73">
        <v>299379.622</v>
      </c>
      <c r="D31" s="55">
        <v>299379.622</v>
      </c>
      <c r="E31" s="75">
        <f t="shared" si="0"/>
        <v>90.67330642361763</v>
      </c>
      <c r="F31" s="9">
        <f t="shared" si="1"/>
        <v>100</v>
      </c>
      <c r="G31" s="32"/>
    </row>
    <row r="32" spans="1:7" ht="147.75" customHeight="1">
      <c r="A32" s="30" t="s">
        <v>51</v>
      </c>
      <c r="B32" s="72">
        <v>3174.2</v>
      </c>
      <c r="C32" s="73">
        <v>2870.2</v>
      </c>
      <c r="D32" s="55">
        <v>2610.565</v>
      </c>
      <c r="E32" s="75">
        <f t="shared" si="0"/>
        <v>82.24324239178377</v>
      </c>
      <c r="F32" s="9">
        <f t="shared" si="1"/>
        <v>90.95411469584002</v>
      </c>
      <c r="G32" s="32"/>
    </row>
    <row r="33" spans="1:7" ht="75" customHeight="1">
      <c r="A33" s="30" t="s">
        <v>86</v>
      </c>
      <c r="B33" s="72">
        <v>749.87</v>
      </c>
      <c r="C33" s="73">
        <v>749.87</v>
      </c>
      <c r="D33" s="55">
        <v>749.87</v>
      </c>
      <c r="E33" s="75">
        <f t="shared" si="0"/>
        <v>100</v>
      </c>
      <c r="F33" s="9">
        <f t="shared" si="1"/>
        <v>100</v>
      </c>
      <c r="G33" s="32"/>
    </row>
    <row r="34" spans="1:7" ht="69.75" customHeight="1">
      <c r="A34" s="105" t="s">
        <v>92</v>
      </c>
      <c r="B34" s="106">
        <v>39567.8</v>
      </c>
      <c r="C34" s="106">
        <v>30706</v>
      </c>
      <c r="D34" s="74">
        <v>30706</v>
      </c>
      <c r="E34" s="75">
        <f t="shared" si="0"/>
        <v>77.60350588104468</v>
      </c>
      <c r="F34" s="9">
        <f t="shared" si="1"/>
        <v>100</v>
      </c>
      <c r="G34" s="32"/>
    </row>
    <row r="35" spans="1:7" ht="16.5" customHeight="1">
      <c r="A35" s="31" t="s">
        <v>52</v>
      </c>
      <c r="B35" s="72">
        <v>4198.497</v>
      </c>
      <c r="C35" s="74">
        <v>4000.581</v>
      </c>
      <c r="D35" s="55">
        <v>3382.899</v>
      </c>
      <c r="E35" s="75">
        <f t="shared" si="0"/>
        <v>80.57404828442178</v>
      </c>
      <c r="F35" s="9">
        <f t="shared" si="1"/>
        <v>84.56019263202019</v>
      </c>
      <c r="G35" s="32"/>
    </row>
    <row r="36" spans="1:7" s="36" customFormat="1" ht="20.25" customHeight="1">
      <c r="A36" s="26" t="s">
        <v>53</v>
      </c>
      <c r="B36" s="47">
        <f>B24+B25</f>
        <v>2861681.8</v>
      </c>
      <c r="C36" s="59">
        <f>C24+C25</f>
        <v>2655830.192</v>
      </c>
      <c r="D36" s="10">
        <f>D24+D25</f>
        <v>2814429.8099999996</v>
      </c>
      <c r="E36" s="100">
        <f t="shared" si="0"/>
        <v>98.34880349031117</v>
      </c>
      <c r="F36" s="101">
        <f t="shared" si="1"/>
        <v>105.97175295610917</v>
      </c>
      <c r="G36" s="35"/>
    </row>
    <row r="37" spans="1:7" ht="13.5">
      <c r="A37" s="26" t="s">
        <v>54</v>
      </c>
      <c r="B37" s="57"/>
      <c r="C37" s="59"/>
      <c r="D37" s="56"/>
      <c r="E37" s="75"/>
      <c r="F37" s="9"/>
      <c r="G37" s="32"/>
    </row>
    <row r="38" spans="1:7" ht="13.5">
      <c r="A38" s="23" t="s">
        <v>38</v>
      </c>
      <c r="B38" s="57">
        <v>620</v>
      </c>
      <c r="C38" s="58">
        <v>614</v>
      </c>
      <c r="D38" s="56">
        <v>643.23</v>
      </c>
      <c r="E38" s="75">
        <f t="shared" si="0"/>
        <v>103.74677419354839</v>
      </c>
      <c r="F38" s="9">
        <f t="shared" si="1"/>
        <v>104.76058631921825</v>
      </c>
      <c r="G38" s="32"/>
    </row>
    <row r="39" spans="1:7" ht="30" customHeight="1">
      <c r="A39" s="23" t="s">
        <v>84</v>
      </c>
      <c r="B39" s="57"/>
      <c r="C39" s="58"/>
      <c r="D39" s="56">
        <v>2.174</v>
      </c>
      <c r="E39" s="75"/>
      <c r="F39" s="9"/>
      <c r="G39" s="32"/>
    </row>
    <row r="40" spans="1:7" ht="68.25" customHeight="1">
      <c r="A40" s="23" t="s">
        <v>55</v>
      </c>
      <c r="B40" s="57">
        <v>170</v>
      </c>
      <c r="C40" s="58">
        <v>167.4</v>
      </c>
      <c r="D40" s="57">
        <v>276.643</v>
      </c>
      <c r="E40" s="75">
        <f t="shared" si="0"/>
        <v>162.73117647058822</v>
      </c>
      <c r="F40" s="9">
        <f t="shared" si="1"/>
        <v>165.2586618876941</v>
      </c>
      <c r="G40" s="32"/>
    </row>
    <row r="41" spans="1:7" ht="54.75">
      <c r="A41" s="28" t="s">
        <v>65</v>
      </c>
      <c r="B41" s="57">
        <v>70</v>
      </c>
      <c r="C41" s="58">
        <v>67.3</v>
      </c>
      <c r="D41" s="57">
        <v>120.933</v>
      </c>
      <c r="E41" s="75">
        <f t="shared" si="0"/>
        <v>172.76142857142858</v>
      </c>
      <c r="F41" s="9">
        <f t="shared" si="1"/>
        <v>179.6924219910847</v>
      </c>
      <c r="G41" s="32"/>
    </row>
    <row r="42" spans="1:7" ht="36" customHeight="1">
      <c r="A42" s="23" t="s">
        <v>56</v>
      </c>
      <c r="B42" s="57">
        <v>965</v>
      </c>
      <c r="C42" s="58">
        <v>962.5</v>
      </c>
      <c r="D42" s="57">
        <v>2248.627</v>
      </c>
      <c r="E42" s="108" t="s">
        <v>102</v>
      </c>
      <c r="F42" s="108" t="s">
        <v>102</v>
      </c>
      <c r="G42" s="32"/>
    </row>
    <row r="43" spans="1:7" ht="38.25" customHeight="1">
      <c r="A43" s="64" t="s">
        <v>73</v>
      </c>
      <c r="B43" s="57">
        <v>1050</v>
      </c>
      <c r="C43" s="58">
        <v>845</v>
      </c>
      <c r="D43" s="57">
        <v>1061.6</v>
      </c>
      <c r="E43" s="75">
        <f t="shared" si="0"/>
        <v>101.1047619047619</v>
      </c>
      <c r="F43" s="9">
        <f t="shared" si="1"/>
        <v>125.63313609467454</v>
      </c>
      <c r="G43" s="32"/>
    </row>
    <row r="44" spans="1:7" ht="25.5" customHeight="1">
      <c r="A44" s="23" t="s">
        <v>76</v>
      </c>
      <c r="B44" s="28"/>
      <c r="C44" s="23"/>
      <c r="D44" s="97">
        <v>151.621</v>
      </c>
      <c r="E44" s="75"/>
      <c r="F44" s="9"/>
      <c r="G44" s="32"/>
    </row>
    <row r="45" spans="1:7" s="51" customFormat="1" ht="48" customHeight="1">
      <c r="A45" s="71" t="s">
        <v>81</v>
      </c>
      <c r="B45" s="57"/>
      <c r="C45" s="58"/>
      <c r="D45" s="57">
        <v>-33.658</v>
      </c>
      <c r="E45" s="75"/>
      <c r="F45" s="9"/>
      <c r="G45" s="50"/>
    </row>
    <row r="46" spans="1:6" s="50" customFormat="1" ht="24.75" customHeight="1">
      <c r="A46" s="70" t="s">
        <v>57</v>
      </c>
      <c r="B46" s="47">
        <f>SUM(B38:B43)</f>
        <v>2875</v>
      </c>
      <c r="C46" s="47">
        <f>SUM(C38:C43)</f>
        <v>2656.2</v>
      </c>
      <c r="D46" s="47">
        <f>SUM(D38:D45)</f>
        <v>4471.17</v>
      </c>
      <c r="E46" s="100">
        <f t="shared" si="0"/>
        <v>155.5189565217391</v>
      </c>
      <c r="F46" s="101">
        <f t="shared" si="1"/>
        <v>168.3295685565846</v>
      </c>
    </row>
    <row r="47" spans="1:6" s="61" customFormat="1" ht="18" customHeight="1">
      <c r="A47" s="70" t="s">
        <v>58</v>
      </c>
      <c r="B47" s="47">
        <f>B36+B46</f>
        <v>2864556.8</v>
      </c>
      <c r="C47" s="47">
        <f>C36+C46</f>
        <v>2658486.392</v>
      </c>
      <c r="D47" s="47">
        <f>D36+D46</f>
        <v>2818900.9799999995</v>
      </c>
      <c r="E47" s="100">
        <f t="shared" si="0"/>
        <v>98.40618206627984</v>
      </c>
      <c r="F47" s="101">
        <f t="shared" si="1"/>
        <v>106.0340571417903</v>
      </c>
    </row>
    <row r="48" spans="1:6" s="92" customFormat="1" ht="43.5" customHeight="1">
      <c r="A48" s="104" t="s">
        <v>64</v>
      </c>
      <c r="B48" s="107">
        <v>705.5</v>
      </c>
      <c r="C48" s="58">
        <f>405.5+300</f>
        <v>705.5</v>
      </c>
      <c r="D48" s="58">
        <v>1816.811</v>
      </c>
      <c r="E48" s="108" t="s">
        <v>96</v>
      </c>
      <c r="F48" s="108" t="s">
        <v>96</v>
      </c>
    </row>
    <row r="49" spans="1:7" ht="17.25" customHeight="1">
      <c r="A49" s="25" t="s">
        <v>59</v>
      </c>
      <c r="B49" s="47">
        <f>B47+B48</f>
        <v>2865262.3</v>
      </c>
      <c r="C49" s="60">
        <f>C47+C48</f>
        <v>2659191.892</v>
      </c>
      <c r="D49" s="47">
        <f>D47+D48</f>
        <v>2820717.7909999997</v>
      </c>
      <c r="E49" s="100">
        <f t="shared" si="0"/>
        <v>98.44536016824708</v>
      </c>
      <c r="F49" s="101">
        <f t="shared" si="1"/>
        <v>106.07424757445823</v>
      </c>
      <c r="G49" s="33"/>
    </row>
    <row r="50" spans="3:6" ht="12.75">
      <c r="C50" s="33"/>
      <c r="D50" s="98"/>
      <c r="E50" s="33"/>
      <c r="F50" s="33"/>
    </row>
    <row r="51" ht="308.25" customHeight="1"/>
    <row r="52" spans="1:2" ht="12.75">
      <c r="A52" s="53"/>
      <c r="B52" s="6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75" zoomScaleNormal="75" zoomScalePageLayoutView="0" workbookViewId="0" topLeftCell="A1">
      <selection activeCell="A3" sqref="A3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0" t="s">
        <v>104</v>
      </c>
      <c r="B2" s="110"/>
      <c r="C2" s="110"/>
      <c r="D2" s="110"/>
      <c r="E2" s="110"/>
      <c r="F2" s="110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4" t="s">
        <v>12</v>
      </c>
      <c r="B4" s="88" t="s">
        <v>75</v>
      </c>
      <c r="C4" s="86" t="s">
        <v>95</v>
      </c>
      <c r="D4" s="84" t="s">
        <v>103</v>
      </c>
      <c r="E4" s="82" t="s">
        <v>82</v>
      </c>
      <c r="F4" s="82" t="s">
        <v>88</v>
      </c>
    </row>
    <row r="5" spans="1:6" ht="0.75" customHeight="1" hidden="1">
      <c r="A5" s="85"/>
      <c r="B5" s="89"/>
      <c r="C5" s="87"/>
      <c r="D5" s="85"/>
      <c r="E5" s="83"/>
      <c r="F5" s="83"/>
    </row>
    <row r="6" spans="1:6" ht="13.5">
      <c r="A6" s="16" t="s">
        <v>11</v>
      </c>
      <c r="B6" s="68"/>
      <c r="C6" s="14"/>
      <c r="D6" s="96"/>
      <c r="E6" s="15"/>
      <c r="F6" s="13"/>
    </row>
    <row r="7" spans="1:6" ht="16.5" customHeight="1">
      <c r="A7" s="17" t="s">
        <v>0</v>
      </c>
      <c r="B7" s="63">
        <v>928300</v>
      </c>
      <c r="C7" s="58">
        <v>831341.06</v>
      </c>
      <c r="D7" s="48">
        <v>877343.395</v>
      </c>
      <c r="E7" s="75">
        <f>D7/B7*100</f>
        <v>94.51076106862007</v>
      </c>
      <c r="F7" s="9">
        <f>D7/C7*100</f>
        <v>105.53350931565922</v>
      </c>
    </row>
    <row r="8" spans="1:6" ht="16.5" customHeight="1">
      <c r="A8" s="17" t="s">
        <v>1</v>
      </c>
      <c r="B8" s="65">
        <v>2400</v>
      </c>
      <c r="C8" s="58">
        <v>2216</v>
      </c>
      <c r="D8" s="48">
        <v>1748.538</v>
      </c>
      <c r="E8" s="75">
        <f aca="true" t="shared" si="0" ref="E8:E49">D8/B8*100</f>
        <v>72.85575</v>
      </c>
      <c r="F8" s="9">
        <f aca="true" t="shared" si="1" ref="F8:F49">D8/C8*100</f>
        <v>78.90514440433213</v>
      </c>
    </row>
    <row r="9" spans="1:6" ht="40.5" customHeight="1">
      <c r="A9" s="18" t="s">
        <v>27</v>
      </c>
      <c r="B9" s="57">
        <v>126000</v>
      </c>
      <c r="C9" s="58">
        <v>116100</v>
      </c>
      <c r="D9" s="48">
        <v>153501.142</v>
      </c>
      <c r="E9" s="75">
        <f t="shared" si="0"/>
        <v>121.82630317460317</v>
      </c>
      <c r="F9" s="9">
        <f t="shared" si="1"/>
        <v>132.2145925925926</v>
      </c>
    </row>
    <row r="10" spans="1:6" s="3" customFormat="1" ht="17.25" customHeight="1">
      <c r="A10" s="8" t="s">
        <v>61</v>
      </c>
      <c r="B10" s="65">
        <f>B11+B15+B17</f>
        <v>417390</v>
      </c>
      <c r="C10" s="58">
        <f>C11+C15+C17</f>
        <v>392192.4</v>
      </c>
      <c r="D10" s="58">
        <f>D11+D15+D16+D17</f>
        <v>444764.762</v>
      </c>
      <c r="E10" s="75">
        <f t="shared" si="0"/>
        <v>106.55855722465799</v>
      </c>
      <c r="F10" s="9">
        <f t="shared" si="1"/>
        <v>113.40473757268114</v>
      </c>
    </row>
    <row r="11" spans="1:6" s="45" customFormat="1" ht="13.5">
      <c r="A11" s="19" t="s">
        <v>66</v>
      </c>
      <c r="B11" s="72">
        <f>SUM(B12:B14)</f>
        <v>250565</v>
      </c>
      <c r="C11" s="73">
        <f>C12+C13+C14</f>
        <v>232170</v>
      </c>
      <c r="D11" s="73">
        <f>D12+D13+D14</f>
        <v>256244.836</v>
      </c>
      <c r="E11" s="75">
        <f t="shared" si="0"/>
        <v>102.26681140622193</v>
      </c>
      <c r="F11" s="9">
        <f t="shared" si="1"/>
        <v>110.36948615238833</v>
      </c>
    </row>
    <row r="12" spans="1:6" s="45" customFormat="1" ht="27">
      <c r="A12" s="20" t="s">
        <v>26</v>
      </c>
      <c r="B12" s="72">
        <v>17470</v>
      </c>
      <c r="C12" s="73">
        <v>17470</v>
      </c>
      <c r="D12" s="49">
        <v>20031.112</v>
      </c>
      <c r="E12" s="75">
        <f t="shared" si="0"/>
        <v>114.66005724098456</v>
      </c>
      <c r="F12" s="9">
        <f t="shared" si="1"/>
        <v>114.66005724098456</v>
      </c>
    </row>
    <row r="13" spans="1:6" s="45" customFormat="1" ht="13.5">
      <c r="A13" s="21" t="s">
        <v>68</v>
      </c>
      <c r="B13" s="72">
        <v>228100</v>
      </c>
      <c r="C13" s="73">
        <v>209705</v>
      </c>
      <c r="D13" s="49">
        <v>233960.059</v>
      </c>
      <c r="E13" s="75">
        <f t="shared" si="0"/>
        <v>102.56907452871549</v>
      </c>
      <c r="F13" s="9">
        <f t="shared" si="1"/>
        <v>111.56627595908539</v>
      </c>
    </row>
    <row r="14" spans="1:6" s="45" customFormat="1" ht="13.5">
      <c r="A14" s="19" t="s">
        <v>19</v>
      </c>
      <c r="B14" s="72">
        <v>4995</v>
      </c>
      <c r="C14" s="73">
        <v>4995</v>
      </c>
      <c r="D14" s="49">
        <v>2253.665</v>
      </c>
      <c r="E14" s="75">
        <f t="shared" si="0"/>
        <v>45.118418418418415</v>
      </c>
      <c r="F14" s="9">
        <f t="shared" si="1"/>
        <v>45.118418418418415</v>
      </c>
    </row>
    <row r="15" spans="1:6" s="45" customFormat="1" ht="13.5">
      <c r="A15" s="22" t="s">
        <v>2</v>
      </c>
      <c r="B15" s="72">
        <v>195</v>
      </c>
      <c r="C15" s="73">
        <v>192.4</v>
      </c>
      <c r="D15" s="49">
        <v>259.591</v>
      </c>
      <c r="E15" s="75">
        <f t="shared" si="0"/>
        <v>133.12358974358975</v>
      </c>
      <c r="F15" s="9">
        <f t="shared" si="1"/>
        <v>134.92255717255716</v>
      </c>
    </row>
    <row r="16" spans="1:6" s="45" customFormat="1" ht="41.25">
      <c r="A16" s="22" t="s">
        <v>70</v>
      </c>
      <c r="B16" s="72"/>
      <c r="C16" s="73"/>
      <c r="D16" s="49">
        <v>-118.289</v>
      </c>
      <c r="E16" s="75"/>
      <c r="F16" s="9"/>
    </row>
    <row r="17" spans="1:6" s="45" customFormat="1" ht="13.5">
      <c r="A17" s="22" t="s">
        <v>21</v>
      </c>
      <c r="B17" s="72">
        <v>166630</v>
      </c>
      <c r="C17" s="73">
        <v>159830</v>
      </c>
      <c r="D17" s="49">
        <v>188378.624</v>
      </c>
      <c r="E17" s="75">
        <f t="shared" si="0"/>
        <v>113.05204585008704</v>
      </c>
      <c r="F17" s="9">
        <f t="shared" si="1"/>
        <v>117.86186823499969</v>
      </c>
    </row>
    <row r="18" spans="1:6" ht="16.5" customHeight="1">
      <c r="A18" s="17" t="s">
        <v>13</v>
      </c>
      <c r="B18" s="57">
        <v>150</v>
      </c>
      <c r="C18" s="58">
        <v>137</v>
      </c>
      <c r="D18" s="48">
        <v>-469.433</v>
      </c>
      <c r="E18" s="75"/>
      <c r="F18" s="9"/>
    </row>
    <row r="19" spans="1:6" ht="28.5" customHeight="1">
      <c r="A19" s="23" t="s">
        <v>3</v>
      </c>
      <c r="B19" s="57">
        <v>14210</v>
      </c>
      <c r="C19" s="58">
        <v>13140</v>
      </c>
      <c r="D19" s="48">
        <v>13868.242</v>
      </c>
      <c r="E19" s="75">
        <f t="shared" si="0"/>
        <v>97.59494722026741</v>
      </c>
      <c r="F19" s="9">
        <f t="shared" si="1"/>
        <v>105.54217656012177</v>
      </c>
    </row>
    <row r="20" spans="1:6" ht="77.25" customHeight="1">
      <c r="A20" s="23" t="s">
        <v>28</v>
      </c>
      <c r="B20" s="57">
        <v>8400</v>
      </c>
      <c r="C20" s="58">
        <v>7757</v>
      </c>
      <c r="D20" s="48">
        <v>10391.207</v>
      </c>
      <c r="E20" s="75">
        <f t="shared" si="0"/>
        <v>123.70484523809525</v>
      </c>
      <c r="F20" s="9">
        <f t="shared" si="1"/>
        <v>133.95909501095784</v>
      </c>
    </row>
    <row r="21" spans="1:6" ht="15" customHeight="1">
      <c r="A21" s="23" t="s">
        <v>4</v>
      </c>
      <c r="B21" s="57">
        <v>5800</v>
      </c>
      <c r="C21" s="58">
        <v>5356.5</v>
      </c>
      <c r="D21" s="48">
        <v>4291.266</v>
      </c>
      <c r="E21" s="75">
        <f t="shared" si="0"/>
        <v>73.9873448275862</v>
      </c>
      <c r="F21" s="9">
        <f t="shared" si="1"/>
        <v>80.11324558947072</v>
      </c>
    </row>
    <row r="22" spans="1:6" ht="33.75" customHeight="1">
      <c r="A22" s="23" t="s">
        <v>79</v>
      </c>
      <c r="B22" s="57">
        <v>17100</v>
      </c>
      <c r="C22" s="58">
        <v>17100</v>
      </c>
      <c r="D22" s="48">
        <v>37409.836</v>
      </c>
      <c r="E22" s="108" t="s">
        <v>101</v>
      </c>
      <c r="F22" s="108" t="s">
        <v>101</v>
      </c>
    </row>
    <row r="23" spans="1:6" ht="15" customHeight="1">
      <c r="A23" s="24" t="s">
        <v>20</v>
      </c>
      <c r="B23" s="57">
        <v>3430</v>
      </c>
      <c r="C23" s="58">
        <v>3200</v>
      </c>
      <c r="D23" s="63">
        <v>5498.048</v>
      </c>
      <c r="E23" s="75">
        <f t="shared" si="0"/>
        <v>160.29294460641398</v>
      </c>
      <c r="F23" s="9">
        <f t="shared" si="1"/>
        <v>171.814</v>
      </c>
    </row>
    <row r="24" spans="1:6" s="2" customFormat="1" ht="16.5" customHeight="1">
      <c r="A24" s="25" t="s">
        <v>14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1548347.0029999998</v>
      </c>
      <c r="E24" s="100">
        <f t="shared" si="0"/>
        <v>101.65226716474743</v>
      </c>
      <c r="F24" s="101">
        <f t="shared" si="1"/>
        <v>111.5089984878793</v>
      </c>
    </row>
    <row r="25" spans="1:6" s="2" customFormat="1" ht="15" customHeight="1">
      <c r="A25" s="39" t="s">
        <v>67</v>
      </c>
      <c r="B25" s="72">
        <f>SUM(B26:B35)</f>
        <v>1338501.8</v>
      </c>
      <c r="C25" s="73">
        <f>SUM(C26:C35)</f>
        <v>1267290.232</v>
      </c>
      <c r="D25" s="73">
        <f>SUM(D26:D35)</f>
        <v>1266082.807</v>
      </c>
      <c r="E25" s="75">
        <f t="shared" si="0"/>
        <v>94.58954832933358</v>
      </c>
      <c r="F25" s="9">
        <f t="shared" si="1"/>
        <v>99.90472387701635</v>
      </c>
    </row>
    <row r="26" spans="1:6" s="2" customFormat="1" ht="135.75" customHeight="1">
      <c r="A26" s="40" t="s">
        <v>22</v>
      </c>
      <c r="B26" s="72">
        <v>417980</v>
      </c>
      <c r="C26" s="74">
        <v>417386.151</v>
      </c>
      <c r="D26" s="55">
        <v>417386.058</v>
      </c>
      <c r="E26" s="75">
        <f t="shared" si="0"/>
        <v>99.8579018134839</v>
      </c>
      <c r="F26" s="9">
        <f t="shared" si="1"/>
        <v>99.9999777184749</v>
      </c>
    </row>
    <row r="27" spans="1:6" s="2" customFormat="1" ht="137.25" customHeight="1">
      <c r="A27" s="40" t="s">
        <v>15</v>
      </c>
      <c r="B27" s="72">
        <v>232260.1</v>
      </c>
      <c r="C27" s="74">
        <v>228878.708</v>
      </c>
      <c r="D27" s="55">
        <v>228878.693</v>
      </c>
      <c r="E27" s="75">
        <f t="shared" si="0"/>
        <v>98.54412918964557</v>
      </c>
      <c r="F27" s="9">
        <f t="shared" si="1"/>
        <v>99.99999344631043</v>
      </c>
    </row>
    <row r="28" spans="1:6" s="2" customFormat="1" ht="93" customHeight="1">
      <c r="A28" s="40" t="s">
        <v>23</v>
      </c>
      <c r="B28" s="72">
        <v>653.9</v>
      </c>
      <c r="C28" s="73">
        <v>653.9</v>
      </c>
      <c r="D28" s="55">
        <v>653.9</v>
      </c>
      <c r="E28" s="75">
        <f t="shared" si="0"/>
        <v>100</v>
      </c>
      <c r="F28" s="9">
        <f t="shared" si="1"/>
        <v>100</v>
      </c>
    </row>
    <row r="29" spans="1:6" s="2" customFormat="1" ht="93" customHeight="1">
      <c r="A29" s="40" t="s">
        <v>100</v>
      </c>
      <c r="B29" s="72">
        <v>330</v>
      </c>
      <c r="C29" s="73">
        <v>330</v>
      </c>
      <c r="D29" s="55"/>
      <c r="E29" s="75"/>
      <c r="F29" s="9"/>
    </row>
    <row r="30" spans="1:6" s="2" customFormat="1" ht="43.5" customHeight="1">
      <c r="A30" s="40" t="s">
        <v>5</v>
      </c>
      <c r="B30" s="72">
        <v>309413.5</v>
      </c>
      <c r="C30" s="73">
        <v>282335.2</v>
      </c>
      <c r="D30" s="55">
        <v>282335.2</v>
      </c>
      <c r="E30" s="75">
        <f t="shared" si="0"/>
        <v>91.24850725647072</v>
      </c>
      <c r="F30" s="9">
        <f t="shared" si="1"/>
        <v>100</v>
      </c>
    </row>
    <row r="31" spans="1:6" s="2" customFormat="1" ht="47.25" customHeight="1">
      <c r="A31" s="40" t="s">
        <v>6</v>
      </c>
      <c r="B31" s="72">
        <v>330173.933</v>
      </c>
      <c r="C31" s="73">
        <v>299379.622</v>
      </c>
      <c r="D31" s="55">
        <v>299379.622</v>
      </c>
      <c r="E31" s="75">
        <f t="shared" si="0"/>
        <v>90.67330642361763</v>
      </c>
      <c r="F31" s="9">
        <f t="shared" si="1"/>
        <v>100</v>
      </c>
    </row>
    <row r="32" spans="1:6" s="2" customFormat="1" ht="150" customHeight="1">
      <c r="A32" s="41" t="s">
        <v>24</v>
      </c>
      <c r="B32" s="72">
        <v>3174.2</v>
      </c>
      <c r="C32" s="73">
        <v>2870.2</v>
      </c>
      <c r="D32" s="55">
        <v>2610.565</v>
      </c>
      <c r="E32" s="75">
        <f t="shared" si="0"/>
        <v>82.24324239178377</v>
      </c>
      <c r="F32" s="9">
        <f t="shared" si="1"/>
        <v>90.95411469584002</v>
      </c>
    </row>
    <row r="33" spans="1:7" s="2" customFormat="1" ht="80.25" customHeight="1">
      <c r="A33" s="41" t="s">
        <v>87</v>
      </c>
      <c r="B33" s="72">
        <v>749.87</v>
      </c>
      <c r="C33" s="73">
        <v>749.87</v>
      </c>
      <c r="D33" s="55">
        <v>749.87</v>
      </c>
      <c r="E33" s="75">
        <f t="shared" si="0"/>
        <v>100</v>
      </c>
      <c r="F33" s="9">
        <f t="shared" si="1"/>
        <v>100</v>
      </c>
      <c r="G33" s="90"/>
    </row>
    <row r="34" spans="1:7" s="2" customFormat="1" ht="80.25" customHeight="1">
      <c r="A34" s="29" t="s">
        <v>93</v>
      </c>
      <c r="B34" s="106">
        <v>39567.8</v>
      </c>
      <c r="C34" s="106">
        <v>30706</v>
      </c>
      <c r="D34" s="74">
        <v>30706</v>
      </c>
      <c r="E34" s="75">
        <f t="shared" si="0"/>
        <v>77.60350588104468</v>
      </c>
      <c r="F34" s="9">
        <f t="shared" si="1"/>
        <v>100</v>
      </c>
      <c r="G34" s="91"/>
    </row>
    <row r="35" spans="1:6" s="2" customFormat="1" ht="16.5" customHeight="1">
      <c r="A35" s="42" t="s">
        <v>7</v>
      </c>
      <c r="B35" s="72">
        <v>4198.497</v>
      </c>
      <c r="C35" s="74">
        <v>4000.581</v>
      </c>
      <c r="D35" s="55">
        <v>3382.899</v>
      </c>
      <c r="E35" s="75">
        <f t="shared" si="0"/>
        <v>80.57404828442178</v>
      </c>
      <c r="F35" s="9">
        <f t="shared" si="1"/>
        <v>84.56019263202019</v>
      </c>
    </row>
    <row r="36" spans="1:6" s="52" customFormat="1" ht="20.25" customHeight="1">
      <c r="A36" s="46" t="s">
        <v>16</v>
      </c>
      <c r="B36" s="47">
        <f>B24+B25</f>
        <v>2861681.8</v>
      </c>
      <c r="C36" s="59">
        <f>C24+C25</f>
        <v>2655830.192</v>
      </c>
      <c r="D36" s="10">
        <f>D24+D25</f>
        <v>2814429.8099999996</v>
      </c>
      <c r="E36" s="100">
        <f t="shared" si="0"/>
        <v>98.34880349031117</v>
      </c>
      <c r="F36" s="101">
        <f t="shared" si="1"/>
        <v>105.97175295610917</v>
      </c>
    </row>
    <row r="37" spans="1:6" s="2" customFormat="1" ht="16.5" customHeight="1">
      <c r="A37" s="26" t="s">
        <v>17</v>
      </c>
      <c r="B37" s="57"/>
      <c r="C37" s="59"/>
      <c r="D37" s="56"/>
      <c r="E37" s="75"/>
      <c r="F37" s="9"/>
    </row>
    <row r="38" spans="1:6" ht="16.5" customHeight="1">
      <c r="A38" s="23" t="s">
        <v>72</v>
      </c>
      <c r="B38" s="57">
        <v>620</v>
      </c>
      <c r="C38" s="58">
        <v>614</v>
      </c>
      <c r="D38" s="56">
        <v>643.23</v>
      </c>
      <c r="E38" s="75">
        <f t="shared" si="0"/>
        <v>103.74677419354839</v>
      </c>
      <c r="F38" s="9">
        <f t="shared" si="1"/>
        <v>104.76058631921825</v>
      </c>
    </row>
    <row r="39" spans="1:6" ht="45" customHeight="1">
      <c r="A39" s="23" t="s">
        <v>85</v>
      </c>
      <c r="B39" s="57"/>
      <c r="C39" s="58"/>
      <c r="D39" s="56">
        <v>2.174</v>
      </c>
      <c r="E39" s="75"/>
      <c r="F39" s="9"/>
    </row>
    <row r="40" spans="1:6" ht="68.25" customHeight="1">
      <c r="A40" s="38" t="s">
        <v>25</v>
      </c>
      <c r="B40" s="57">
        <v>170</v>
      </c>
      <c r="C40" s="58">
        <v>167.4</v>
      </c>
      <c r="D40" s="57">
        <v>276.643</v>
      </c>
      <c r="E40" s="75">
        <f t="shared" si="0"/>
        <v>162.73117647058822</v>
      </c>
      <c r="F40" s="9">
        <f t="shared" si="1"/>
        <v>165.2586618876941</v>
      </c>
    </row>
    <row r="41" spans="1:6" ht="60.75" customHeight="1">
      <c r="A41" s="38" t="s">
        <v>63</v>
      </c>
      <c r="B41" s="57">
        <v>70</v>
      </c>
      <c r="C41" s="58">
        <v>67.3</v>
      </c>
      <c r="D41" s="57">
        <v>120.933</v>
      </c>
      <c r="E41" s="75">
        <f t="shared" si="0"/>
        <v>172.76142857142858</v>
      </c>
      <c r="F41" s="9">
        <f t="shared" si="1"/>
        <v>179.6924219910847</v>
      </c>
    </row>
    <row r="42" spans="1:6" s="37" customFormat="1" ht="45.75" customHeight="1">
      <c r="A42" s="38" t="s">
        <v>8</v>
      </c>
      <c r="B42" s="57">
        <v>965</v>
      </c>
      <c r="C42" s="58">
        <v>962.5</v>
      </c>
      <c r="D42" s="57">
        <v>2248.627</v>
      </c>
      <c r="E42" s="108" t="s">
        <v>102</v>
      </c>
      <c r="F42" s="108" t="s">
        <v>102</v>
      </c>
    </row>
    <row r="43" spans="1:6" s="37" customFormat="1" ht="39.75" customHeight="1">
      <c r="A43" s="64" t="s">
        <v>74</v>
      </c>
      <c r="B43" s="57">
        <v>1050</v>
      </c>
      <c r="C43" s="58">
        <v>845</v>
      </c>
      <c r="D43" s="57">
        <v>1061.6</v>
      </c>
      <c r="E43" s="75">
        <f t="shared" si="0"/>
        <v>101.1047619047619</v>
      </c>
      <c r="F43" s="9">
        <f t="shared" si="1"/>
        <v>125.63313609467454</v>
      </c>
    </row>
    <row r="44" spans="1:6" s="37" customFormat="1" ht="15.75" customHeight="1">
      <c r="A44" s="38" t="s">
        <v>77</v>
      </c>
      <c r="B44" s="28"/>
      <c r="C44" s="23"/>
      <c r="D44" s="97">
        <v>151.621</v>
      </c>
      <c r="E44" s="75"/>
      <c r="F44" s="9"/>
    </row>
    <row r="45" spans="1:6" s="37" customFormat="1" ht="54" customHeight="1">
      <c r="A45" s="23" t="s">
        <v>80</v>
      </c>
      <c r="B45" s="57"/>
      <c r="C45" s="58"/>
      <c r="D45" s="57">
        <v>-33.658</v>
      </c>
      <c r="E45" s="75"/>
      <c r="F45" s="9"/>
    </row>
    <row r="46" spans="1:6" s="37" customFormat="1" ht="25.5" customHeight="1">
      <c r="A46" s="26" t="s">
        <v>9</v>
      </c>
      <c r="B46" s="47">
        <f>SUM(B38:B43)</f>
        <v>2875</v>
      </c>
      <c r="C46" s="47">
        <f>SUM(C38:C43)</f>
        <v>2656.2</v>
      </c>
      <c r="D46" s="47">
        <f>SUM(D38:D45)</f>
        <v>4471.17</v>
      </c>
      <c r="E46" s="100">
        <f t="shared" si="0"/>
        <v>155.5189565217391</v>
      </c>
      <c r="F46" s="101">
        <f t="shared" si="1"/>
        <v>168.3295685565846</v>
      </c>
    </row>
    <row r="47" spans="1:6" s="76" customFormat="1" ht="18.75" customHeight="1">
      <c r="A47" s="46" t="s">
        <v>10</v>
      </c>
      <c r="B47" s="47">
        <f>B36+B46</f>
        <v>2864556.8</v>
      </c>
      <c r="C47" s="47">
        <f>C36+C46</f>
        <v>2658486.392</v>
      </c>
      <c r="D47" s="47">
        <f>D36+D46</f>
        <v>2818900.9799999995</v>
      </c>
      <c r="E47" s="100">
        <f t="shared" si="0"/>
        <v>98.40618206627984</v>
      </c>
      <c r="F47" s="101">
        <f t="shared" si="1"/>
        <v>106.0340571417903</v>
      </c>
    </row>
    <row r="48" spans="1:6" s="102" customFormat="1" ht="36.75" customHeight="1">
      <c r="A48" s="103" t="s">
        <v>83</v>
      </c>
      <c r="B48" s="107">
        <v>705.5</v>
      </c>
      <c r="C48" s="58">
        <f>405.5+300</f>
        <v>705.5</v>
      </c>
      <c r="D48" s="58">
        <v>1816.811</v>
      </c>
      <c r="E48" s="108" t="s">
        <v>96</v>
      </c>
      <c r="F48" s="108" t="s">
        <v>96</v>
      </c>
    </row>
    <row r="49" spans="1:6" ht="13.5">
      <c r="A49" s="54" t="s">
        <v>18</v>
      </c>
      <c r="B49" s="47">
        <f>B47+B48</f>
        <v>2865262.3</v>
      </c>
      <c r="C49" s="60">
        <f>C47+C48</f>
        <v>2659191.892</v>
      </c>
      <c r="D49" s="47">
        <f>D47+D48</f>
        <v>2820717.7909999997</v>
      </c>
      <c r="E49" s="100">
        <f t="shared" si="0"/>
        <v>98.44536016824708</v>
      </c>
      <c r="F49" s="109">
        <f t="shared" si="1"/>
        <v>106.07424757445823</v>
      </c>
    </row>
    <row r="50" spans="3:6" ht="13.5">
      <c r="C50" s="33"/>
      <c r="F50" s="62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2016-12-02T13:03:42Z</cp:lastPrinted>
  <dcterms:created xsi:type="dcterms:W3CDTF">2004-07-02T06:40:36Z</dcterms:created>
  <dcterms:modified xsi:type="dcterms:W3CDTF">2016-12-05T14:30:22Z</dcterms:modified>
  <cp:category/>
  <cp:version/>
  <cp:contentType/>
  <cp:contentStatus/>
</cp:coreProperties>
</file>