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'Укр'!$A$1:$G$45</definedName>
  </definedNames>
  <calcPr fullCalcOnLoad="1" refMode="R1C1"/>
</workbook>
</file>

<file path=xl/sharedStrings.xml><?xml version="1.0" encoding="utf-8"?>
<sst xmlns="http://schemas.openxmlformats.org/spreadsheetml/2006/main" count="57" uniqueCount="56">
  <si>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</si>
  <si>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</si>
  <si>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</si>
  <si>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</si>
  <si>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</si>
  <si>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</si>
  <si>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</si>
  <si>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</si>
  <si>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</si>
  <si>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</si>
  <si>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</si>
  <si>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</si>
  <si>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</si>
  <si>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</si>
  <si>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</si>
  <si>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</si>
  <si>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</si>
  <si>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</si>
  <si>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</si>
  <si>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</si>
  <si>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</si>
  <si>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</si>
  <si>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</si>
  <si>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</si>
  <si>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</si>
  <si>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</si>
  <si>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</si>
  <si>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</si>
  <si>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</si>
  <si>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</si>
  <si>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</si>
  <si>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</si>
  <si>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</si>
  <si>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</si>
  <si>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</si>
  <si>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</si>
  <si>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</si>
  <si>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</si>
  <si>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</si>
  <si>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</si>
  <si>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</si>
  <si>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</si>
  <si>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</si>
  <si>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План на           січень - червень  з урахуванням змін, 
тис. грн.</t>
  </si>
  <si>
    <t>у 1,3 р.б</t>
  </si>
  <si>
    <t>у 1,7 р.б.</t>
  </si>
  <si>
    <t>Плата за гарантії, надані Верховною Радою Автономної Республіки Крим, міськими та обласними радамм</t>
  </si>
  <si>
    <t>Надійшло           з 01 січня            по 30 червня,            тис. грн.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</si>
  <si>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</si>
  <si>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у 1,6 р.б.</t>
  </si>
  <si>
    <t>у 2,5 р.б.</t>
  </si>
  <si>
    <t>у 6,4 р.б.</t>
  </si>
  <si>
    <t>у 2,2 р.б.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</si>
  <si>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</si>
  <si>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у 2,6 р.б</t>
  </si>
  <si>
    <t>у 1,7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</si>
</sst>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625" style="0" customWidth="1"/>
    <col min="7" max="7" width="12.625" style="0" customWidth="1"/>
  </cols>
  <sheetData>
    <row r="1" spans="1:7" ht="32.25" customHeight="1">
      <c r="A1" s="79" t="s">
        <v>48</v>
      </c>
      <c r="B1" s="79"/>
      <c r="C1" s="79"/>
      <c r="D1" s="79"/>
      <c r="E1" s="79"/>
      <c r="F1" s="79"/>
      <c r="G1" s="79"/>
    </row>
    <row r="2" spans="1:7" ht="23.25" customHeight="1">
      <c r="A2" s="46"/>
      <c r="B2" s="46"/>
      <c r="C2" s="47"/>
      <c r="D2" s="48"/>
      <c r="E2" s="48"/>
      <c r="F2" s="49"/>
      <c r="G2" s="50"/>
    </row>
    <row r="3" spans="1:7" ht="93" customHeight="1">
      <c r="A3" s="51" t="s">
        <v>0</v>
      </c>
      <c r="B3" s="52" t="s">
        <v>32</v>
      </c>
      <c r="C3" s="53" t="s">
        <v>43</v>
      </c>
      <c r="D3" s="54" t="s">
        <v>47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7.25" customHeight="1">
      <c r="A5" s="56" t="s">
        <v>1</v>
      </c>
      <c r="B5" s="56"/>
      <c r="C5" s="57"/>
      <c r="D5" s="58"/>
      <c r="E5" s="58"/>
      <c r="F5" s="59"/>
      <c r="G5" s="60"/>
    </row>
    <row r="6" spans="1:7" ht="15.75">
      <c r="A6" s="61" t="s">
        <v>2</v>
      </c>
      <c r="B6" s="33">
        <v>2374800</v>
      </c>
      <c r="C6" s="33">
        <v>1092990</v>
      </c>
      <c r="D6" s="11">
        <v>1146705.021</v>
      </c>
      <c r="E6" s="11">
        <f aca="true" t="shared" si="0" ref="E6:E44">D6-C6</f>
        <v>53715.02099999995</v>
      </c>
      <c r="F6" s="37">
        <f>D6/B6*100</f>
        <v>48.286382895401715</v>
      </c>
      <c r="G6" s="45">
        <f>D6/C6*100</f>
        <v>104.91450251145939</v>
      </c>
    </row>
    <row r="7" spans="1:7" ht="15.75">
      <c r="A7" s="62" t="s">
        <v>23</v>
      </c>
      <c r="B7" s="11">
        <v>1910</v>
      </c>
      <c r="C7" s="9">
        <v>700</v>
      </c>
      <c r="D7" s="11">
        <v>896.627</v>
      </c>
      <c r="E7" s="11">
        <f t="shared" si="0"/>
        <v>196.62699999999995</v>
      </c>
      <c r="F7" s="37">
        <f>D7/B7*100</f>
        <v>46.94382198952879</v>
      </c>
      <c r="G7" s="45">
        <f>D7/C7*100</f>
        <v>128.08957142857142</v>
      </c>
    </row>
    <row r="8" spans="1:7" ht="15.75">
      <c r="A8" s="23" t="s">
        <v>27</v>
      </c>
      <c r="B8" s="11">
        <v>132700</v>
      </c>
      <c r="C8" s="11">
        <v>61800</v>
      </c>
      <c r="D8" s="11">
        <v>100999.894</v>
      </c>
      <c r="E8" s="11">
        <f t="shared" si="0"/>
        <v>39199.894</v>
      </c>
      <c r="F8" s="37">
        <f aca="true" t="shared" si="1" ref="F8:F45">D8/B8*100</f>
        <v>76.11144988696307</v>
      </c>
      <c r="G8" s="45" t="s">
        <v>49</v>
      </c>
    </row>
    <row r="9" spans="1:7" ht="15.75">
      <c r="A9" s="62" t="s">
        <v>20</v>
      </c>
      <c r="B9" s="11">
        <f>B10+B14+B15</f>
        <v>857640.5</v>
      </c>
      <c r="C9" s="11">
        <f>C10+C14+C15</f>
        <v>413177.7</v>
      </c>
      <c r="D9" s="11">
        <f>D10+D14+D15</f>
        <v>439813.39800000004</v>
      </c>
      <c r="E9" s="11">
        <f t="shared" si="0"/>
        <v>26635.698000000033</v>
      </c>
      <c r="F9" s="37">
        <f t="shared" si="1"/>
        <v>51.281789747569064</v>
      </c>
      <c r="G9" s="45">
        <f aca="true" t="shared" si="2" ref="G9:G30">D9/C9*100</f>
        <v>106.44654781707726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197377.7</v>
      </c>
      <c r="D10" s="64">
        <f>SUM(D11:D13)</f>
        <v>198046.573</v>
      </c>
      <c r="E10" s="11">
        <f t="shared" si="0"/>
        <v>668.8729999999923</v>
      </c>
      <c r="F10" s="37">
        <f t="shared" si="1"/>
        <v>48.834010314375156</v>
      </c>
      <c r="G10" s="45">
        <f t="shared" si="2"/>
        <v>100.33887972146802</v>
      </c>
    </row>
    <row r="11" spans="1:7" s="42" customFormat="1" ht="17.25" customHeight="1">
      <c r="A11" s="65" t="s">
        <v>21</v>
      </c>
      <c r="B11" s="66">
        <v>52425.5</v>
      </c>
      <c r="C11" s="66">
        <v>23820.7</v>
      </c>
      <c r="D11" s="70">
        <v>24932.45</v>
      </c>
      <c r="E11" s="41">
        <f t="shared" si="0"/>
        <v>1111.75</v>
      </c>
      <c r="F11" s="67">
        <f t="shared" si="1"/>
        <v>47.557867831494214</v>
      </c>
      <c r="G11" s="68">
        <f t="shared" si="2"/>
        <v>104.66715923545489</v>
      </c>
    </row>
    <row r="12" spans="1:7" s="3" customFormat="1" ht="15" customHeight="1">
      <c r="A12" s="65" t="s">
        <v>4</v>
      </c>
      <c r="B12" s="12">
        <v>349425</v>
      </c>
      <c r="C12" s="12">
        <v>171682</v>
      </c>
      <c r="D12" s="11">
        <v>172348.055</v>
      </c>
      <c r="E12" s="11">
        <f t="shared" si="0"/>
        <v>666.054999999993</v>
      </c>
      <c r="F12" s="37">
        <f>D12/B12*100</f>
        <v>49.32333261787222</v>
      </c>
      <c r="G12" s="45">
        <f t="shared" si="2"/>
        <v>100.38795855127502</v>
      </c>
    </row>
    <row r="13" spans="1:7" s="3" customFormat="1" ht="17.25" customHeight="1">
      <c r="A13" s="65" t="s">
        <v>5</v>
      </c>
      <c r="B13" s="12">
        <v>3700</v>
      </c>
      <c r="C13" s="12">
        <v>1875</v>
      </c>
      <c r="D13" s="11">
        <v>766.068</v>
      </c>
      <c r="E13" s="11">
        <f t="shared" si="0"/>
        <v>-1108.932</v>
      </c>
      <c r="F13" s="37">
        <f t="shared" si="1"/>
        <v>20.70454054054054</v>
      </c>
      <c r="G13" s="45">
        <f t="shared" si="2"/>
        <v>40.85696</v>
      </c>
    </row>
    <row r="14" spans="1:7" s="3" customFormat="1" ht="15.75" customHeight="1">
      <c r="A14" s="69" t="s">
        <v>6</v>
      </c>
      <c r="B14" s="12">
        <v>1950</v>
      </c>
      <c r="C14" s="12">
        <v>855</v>
      </c>
      <c r="D14" s="12">
        <v>1462.508</v>
      </c>
      <c r="E14" s="11">
        <f t="shared" si="0"/>
        <v>607.508</v>
      </c>
      <c r="F14" s="37">
        <f t="shared" si="1"/>
        <v>75.00041025641025</v>
      </c>
      <c r="G14" s="45" t="s">
        <v>45</v>
      </c>
    </row>
    <row r="15" spans="1:9" s="3" customFormat="1" ht="14.25" customHeight="1">
      <c r="A15" s="69" t="s">
        <v>35</v>
      </c>
      <c r="B15" s="12">
        <v>450140</v>
      </c>
      <c r="C15" s="12">
        <v>214945</v>
      </c>
      <c r="D15" s="12">
        <v>240304.317</v>
      </c>
      <c r="E15" s="11">
        <f t="shared" si="0"/>
        <v>25359.31700000001</v>
      </c>
      <c r="F15" s="37">
        <f t="shared" si="1"/>
        <v>53.384350868618654</v>
      </c>
      <c r="G15" s="45">
        <f t="shared" si="2"/>
        <v>111.7980492684175</v>
      </c>
      <c r="I15" s="73"/>
    </row>
    <row r="16" spans="1:7" ht="17.25" customHeight="1">
      <c r="A16" s="23" t="s">
        <v>8</v>
      </c>
      <c r="B16" s="11">
        <v>450</v>
      </c>
      <c r="C16" s="11">
        <v>178</v>
      </c>
      <c r="D16" s="33">
        <v>1137.153</v>
      </c>
      <c r="E16" s="11">
        <f t="shared" si="0"/>
        <v>959.153</v>
      </c>
      <c r="F16" s="45" t="s">
        <v>50</v>
      </c>
      <c r="G16" s="45" t="s">
        <v>51</v>
      </c>
    </row>
    <row r="17" spans="1:7" ht="16.5" customHeight="1">
      <c r="A17" s="23" t="s">
        <v>26</v>
      </c>
      <c r="B17" s="11">
        <v>21100</v>
      </c>
      <c r="C17" s="11">
        <v>9705.6</v>
      </c>
      <c r="D17" s="11">
        <v>9325.759</v>
      </c>
      <c r="E17" s="11">
        <f t="shared" si="0"/>
        <v>-379.84100000000035</v>
      </c>
      <c r="F17" s="37">
        <f t="shared" si="1"/>
        <v>44.197909952606636</v>
      </c>
      <c r="G17" s="45">
        <f t="shared" si="2"/>
        <v>96.08637281569403</v>
      </c>
    </row>
    <row r="18" spans="1:7" ht="31.5" customHeight="1">
      <c r="A18" s="23" t="s">
        <v>37</v>
      </c>
      <c r="B18" s="11">
        <v>10500</v>
      </c>
      <c r="C18" s="11">
        <v>5250</v>
      </c>
      <c r="D18" s="11">
        <v>6907.851</v>
      </c>
      <c r="E18" s="11">
        <f t="shared" si="0"/>
        <v>1657.8509999999997</v>
      </c>
      <c r="F18" s="37">
        <f t="shared" si="1"/>
        <v>65.78905714285715</v>
      </c>
      <c r="G18" s="45">
        <f t="shared" si="2"/>
        <v>131.5781142857143</v>
      </c>
    </row>
    <row r="19" spans="1:7" ht="15.75" customHeight="1">
      <c r="A19" s="13" t="s">
        <v>9</v>
      </c>
      <c r="B19" s="11">
        <v>499.988</v>
      </c>
      <c r="C19" s="11">
        <v>214.788</v>
      </c>
      <c r="D19" s="11">
        <v>238.663</v>
      </c>
      <c r="E19" s="11">
        <f t="shared" si="0"/>
        <v>23.875</v>
      </c>
      <c r="F19" s="37">
        <f t="shared" si="1"/>
        <v>47.73374560989464</v>
      </c>
      <c r="G19" s="10">
        <f t="shared" si="2"/>
        <v>111.11561167290537</v>
      </c>
    </row>
    <row r="20" spans="1:7" ht="14.25" customHeight="1">
      <c r="A20" s="14" t="s">
        <v>10</v>
      </c>
      <c r="B20" s="11">
        <v>8303</v>
      </c>
      <c r="C20" s="33">
        <v>3945</v>
      </c>
      <c r="D20" s="33">
        <v>8685.432</v>
      </c>
      <c r="E20" s="11">
        <f t="shared" si="0"/>
        <v>4740.432000000001</v>
      </c>
      <c r="F20" s="37">
        <f t="shared" si="1"/>
        <v>104.60594965675058</v>
      </c>
      <c r="G20" s="45" t="s">
        <v>52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1587961.088</v>
      </c>
      <c r="D21" s="16">
        <f>D6+D7+D8+D9+D16+D17+D18+D19+D20</f>
        <v>1714709.7980000002</v>
      </c>
      <c r="E21" s="16">
        <f t="shared" si="0"/>
        <v>126748.7100000002</v>
      </c>
      <c r="F21" s="38">
        <f t="shared" si="1"/>
        <v>50.31567953839895</v>
      </c>
      <c r="G21" s="28">
        <f t="shared" si="2"/>
        <v>107.98185238654918</v>
      </c>
    </row>
    <row r="22" spans="1:7" ht="15" customHeight="1">
      <c r="A22" s="14" t="s">
        <v>12</v>
      </c>
      <c r="B22" s="11">
        <f>SUM(B23:B30)</f>
        <v>851573.296</v>
      </c>
      <c r="C22" s="11">
        <f>SUM(C23:C30)</f>
        <v>482089.625</v>
      </c>
      <c r="D22" s="11">
        <f>SUM(D23:D30)</f>
        <v>482061.882</v>
      </c>
      <c r="E22" s="11">
        <f t="shared" si="0"/>
        <v>-27.743000000016764</v>
      </c>
      <c r="F22" s="37">
        <f t="shared" si="1"/>
        <v>56.60838406562716</v>
      </c>
      <c r="G22" s="10">
        <f t="shared" si="2"/>
        <v>99.99424526093047</v>
      </c>
    </row>
    <row r="23" spans="1:7" ht="49.5" customHeight="1">
      <c r="A23" s="20" t="s">
        <v>53</v>
      </c>
      <c r="B23" s="11">
        <v>25000</v>
      </c>
      <c r="C23" s="11">
        <v>7500</v>
      </c>
      <c r="D23" s="11">
        <v>7500</v>
      </c>
      <c r="E23" s="11"/>
      <c r="F23" s="37">
        <f t="shared" si="1"/>
        <v>30</v>
      </c>
      <c r="G23" s="39">
        <f t="shared" si="2"/>
        <v>100</v>
      </c>
    </row>
    <row r="24" spans="1:7" ht="31.5" customHeight="1">
      <c r="A24" s="20" t="s">
        <v>13</v>
      </c>
      <c r="B24" s="12">
        <v>778515.7</v>
      </c>
      <c r="C24" s="12">
        <v>450388.1</v>
      </c>
      <c r="D24" s="12">
        <v>450388.1</v>
      </c>
      <c r="E24" s="11"/>
      <c r="F24" s="37">
        <f t="shared" si="1"/>
        <v>57.85215378443878</v>
      </c>
      <c r="G24" s="39">
        <f t="shared" si="2"/>
        <v>100</v>
      </c>
    </row>
    <row r="25" spans="1:7" ht="47.25" customHeight="1">
      <c r="A25" s="20" t="s">
        <v>42</v>
      </c>
      <c r="B25" s="12">
        <v>3187.157</v>
      </c>
      <c r="C25" s="12">
        <v>1680</v>
      </c>
      <c r="D25" s="12">
        <v>1680</v>
      </c>
      <c r="E25" s="11"/>
      <c r="F25" s="37">
        <f t="shared" si="1"/>
        <v>52.71155452963252</v>
      </c>
      <c r="G25" s="39">
        <f t="shared" si="2"/>
        <v>100</v>
      </c>
    </row>
    <row r="26" spans="1:7" ht="38.25" customHeight="1">
      <c r="A26" s="25" t="s">
        <v>30</v>
      </c>
      <c r="B26" s="34">
        <v>10365.566</v>
      </c>
      <c r="C26" s="34">
        <v>2998.055</v>
      </c>
      <c r="D26" s="36">
        <v>2998.055</v>
      </c>
      <c r="E26" s="11"/>
      <c r="F26" s="37">
        <f t="shared" si="1"/>
        <v>28.923215577422397</v>
      </c>
      <c r="G26" s="39">
        <f t="shared" si="2"/>
        <v>100</v>
      </c>
    </row>
    <row r="27" spans="1:7" ht="49.5" customHeight="1">
      <c r="A27" s="25" t="s">
        <v>29</v>
      </c>
      <c r="B27" s="34">
        <v>5429.191</v>
      </c>
      <c r="C27" s="34">
        <v>2338.992</v>
      </c>
      <c r="D27" s="36">
        <v>2338.992</v>
      </c>
      <c r="E27" s="11"/>
      <c r="F27" s="37">
        <f t="shared" si="1"/>
        <v>43.08177774552415</v>
      </c>
      <c r="G27" s="10">
        <f t="shared" si="2"/>
        <v>100</v>
      </c>
    </row>
    <row r="28" spans="1:7" ht="72.75" customHeight="1">
      <c r="A28" s="72" t="s">
        <v>41</v>
      </c>
      <c r="B28" s="34">
        <v>3690.882</v>
      </c>
      <c r="C28" s="34">
        <v>1706.646</v>
      </c>
      <c r="D28" s="36">
        <v>1706.646</v>
      </c>
      <c r="E28" s="11"/>
      <c r="F28" s="37">
        <f t="shared" si="1"/>
        <v>46.23951673339868</v>
      </c>
      <c r="G28" s="10">
        <f t="shared" si="2"/>
        <v>100</v>
      </c>
    </row>
    <row r="29" spans="1:7" s="2" customFormat="1" ht="19.5" customHeight="1">
      <c r="A29" s="26" t="s">
        <v>28</v>
      </c>
      <c r="B29" s="35">
        <v>9946.4</v>
      </c>
      <c r="C29" s="35">
        <v>5185.532</v>
      </c>
      <c r="D29" s="36">
        <v>5157.789</v>
      </c>
      <c r="E29" s="11">
        <f t="shared" si="0"/>
        <v>-27.743000000000393</v>
      </c>
      <c r="F29" s="37">
        <f>D29/B29*100</f>
        <v>51.85583728786295</v>
      </c>
      <c r="G29" s="10">
        <f t="shared" si="2"/>
        <v>99.46499221294941</v>
      </c>
    </row>
    <row r="30" spans="1:7" s="2" customFormat="1" ht="58.5" customHeight="1">
      <c r="A30" s="31" t="s">
        <v>33</v>
      </c>
      <c r="B30" s="35">
        <v>15438.4</v>
      </c>
      <c r="C30" s="35">
        <v>10292.3</v>
      </c>
      <c r="D30" s="36">
        <v>10292.3</v>
      </c>
      <c r="E30" s="11"/>
      <c r="F30" s="37">
        <f>D30/B30*100</f>
        <v>66.66688257850554</v>
      </c>
      <c r="G30" s="10">
        <f t="shared" si="2"/>
        <v>100</v>
      </c>
    </row>
    <row r="31" spans="1:7" ht="15" customHeight="1">
      <c r="A31" s="24" t="s">
        <v>14</v>
      </c>
      <c r="B31" s="16">
        <f>B21+B22</f>
        <v>4259476.784</v>
      </c>
      <c r="C31" s="16">
        <f>C21+C22</f>
        <v>2070050.713</v>
      </c>
      <c r="D31" s="18">
        <f>D21+D22</f>
        <v>2196771.68</v>
      </c>
      <c r="E31" s="16">
        <f t="shared" si="0"/>
        <v>126720.96700000018</v>
      </c>
      <c r="F31" s="38">
        <f>D31/B31*100</f>
        <v>51.57374464985464</v>
      </c>
      <c r="G31" s="22">
        <f>D31/C31*100</f>
        <v>106.12163587124641</v>
      </c>
    </row>
    <row r="32" spans="1:7" ht="14.25" customHeight="1">
      <c r="A32" s="24" t="s">
        <v>15</v>
      </c>
      <c r="B32" s="11"/>
      <c r="C32" s="17"/>
      <c r="D32" s="19"/>
      <c r="E32" s="11"/>
      <c r="F32" s="37"/>
      <c r="G32" s="22"/>
    </row>
    <row r="33" spans="1:8" s="5" customFormat="1" ht="14.25" customHeight="1">
      <c r="A33" s="13" t="s">
        <v>7</v>
      </c>
      <c r="B33" s="41">
        <v>704</v>
      </c>
      <c r="C33" s="41">
        <v>454.5</v>
      </c>
      <c r="D33" s="43">
        <v>624.057</v>
      </c>
      <c r="E33" s="41">
        <f t="shared" si="0"/>
        <v>169.55700000000002</v>
      </c>
      <c r="F33" s="44">
        <f t="shared" si="1"/>
        <v>88.64446022727273</v>
      </c>
      <c r="G33" s="10">
        <f>D33/C33*100</f>
        <v>137.3062706270627</v>
      </c>
      <c r="H33" s="4"/>
    </row>
    <row r="34" spans="1:8" s="5" customFormat="1" ht="14.25" customHeight="1">
      <c r="A34" s="13" t="s">
        <v>39</v>
      </c>
      <c r="B34" s="41"/>
      <c r="C34" s="41"/>
      <c r="D34" s="43">
        <v>-0.295</v>
      </c>
      <c r="E34" s="41">
        <f t="shared" si="0"/>
        <v>-0.295</v>
      </c>
      <c r="F34" s="44"/>
      <c r="G34" s="10"/>
      <c r="H34" s="4"/>
    </row>
    <row r="35" spans="1:8" s="5" customFormat="1" ht="36.75" customHeight="1">
      <c r="A35" s="13" t="s">
        <v>46</v>
      </c>
      <c r="B35" s="41">
        <v>0.012</v>
      </c>
      <c r="C35" s="41"/>
      <c r="D35" s="43"/>
      <c r="E35" s="41"/>
      <c r="F35" s="44"/>
      <c r="G35" s="10"/>
      <c r="H35" s="4"/>
    </row>
    <row r="36" spans="1:7" s="4" customFormat="1" ht="68.25" customHeight="1">
      <c r="A36" s="23" t="s">
        <v>31</v>
      </c>
      <c r="B36" s="11">
        <v>200</v>
      </c>
      <c r="C36" s="11">
        <v>100</v>
      </c>
      <c r="D36" s="11">
        <v>136.572</v>
      </c>
      <c r="E36" s="11">
        <f t="shared" si="0"/>
        <v>36.572</v>
      </c>
      <c r="F36" s="27">
        <f t="shared" si="1"/>
        <v>68.286</v>
      </c>
      <c r="G36" s="10">
        <f>D36/C36*100</f>
        <v>136.572</v>
      </c>
    </row>
    <row r="37" spans="1:7" s="4" customFormat="1" ht="38.25" customHeight="1">
      <c r="A37" s="13" t="s">
        <v>16</v>
      </c>
      <c r="B37" s="11"/>
      <c r="C37" s="11"/>
      <c r="D37" s="11">
        <v>163.491</v>
      </c>
      <c r="E37" s="11">
        <f t="shared" si="0"/>
        <v>163.491</v>
      </c>
      <c r="F37" s="27"/>
      <c r="G37" s="10"/>
    </row>
    <row r="38" spans="1:7" s="4" customFormat="1" ht="47.25" customHeight="1">
      <c r="A38" s="13" t="s">
        <v>40</v>
      </c>
      <c r="B38" s="11"/>
      <c r="C38" s="11"/>
      <c r="D38" s="11">
        <v>0.414</v>
      </c>
      <c r="E38" s="11">
        <f t="shared" si="0"/>
        <v>0.414</v>
      </c>
      <c r="F38" s="27"/>
      <c r="G38" s="10"/>
    </row>
    <row r="39" spans="1:7" s="4" customFormat="1" ht="24" customHeight="1">
      <c r="A39" s="13" t="s">
        <v>38</v>
      </c>
      <c r="B39" s="11"/>
      <c r="C39" s="11"/>
      <c r="D39" s="11">
        <v>518.053</v>
      </c>
      <c r="E39" s="11">
        <f t="shared" si="0"/>
        <v>518.053</v>
      </c>
      <c r="F39" s="27"/>
      <c r="G39" s="10"/>
    </row>
    <row r="40" spans="1:7" s="4" customFormat="1" ht="51" customHeight="1">
      <c r="A40" s="13" t="s">
        <v>36</v>
      </c>
      <c r="B40" s="11">
        <v>82.424</v>
      </c>
      <c r="C40" s="11">
        <v>82.424</v>
      </c>
      <c r="D40" s="11">
        <v>82.424</v>
      </c>
      <c r="E40" s="11"/>
      <c r="F40" s="27">
        <f t="shared" si="1"/>
        <v>100</v>
      </c>
      <c r="G40" s="10">
        <f>D40/C40*100</f>
        <v>100</v>
      </c>
    </row>
    <row r="41" spans="1:7" s="4" customFormat="1" ht="21" customHeight="1">
      <c r="A41" s="13" t="s">
        <v>10</v>
      </c>
      <c r="B41" s="11"/>
      <c r="C41" s="11"/>
      <c r="D41" s="11">
        <v>114.541</v>
      </c>
      <c r="E41" s="11">
        <f t="shared" si="0"/>
        <v>114.541</v>
      </c>
      <c r="F41" s="27"/>
      <c r="G41" s="10"/>
    </row>
    <row r="42" spans="1:7" s="2" customFormat="1" ht="19.5" customHeight="1">
      <c r="A42" s="21" t="s">
        <v>17</v>
      </c>
      <c r="B42" s="16">
        <f>SUM(B33:B40)</f>
        <v>986.4359999999999</v>
      </c>
      <c r="C42" s="16">
        <f>SUM(C33:C40)</f>
        <v>636.924</v>
      </c>
      <c r="D42" s="16">
        <f>SUM(D33:D41)</f>
        <v>1639.2569999999998</v>
      </c>
      <c r="E42" s="16">
        <f>D42-C42</f>
        <v>1002.3329999999999</v>
      </c>
      <c r="F42" s="22" t="s">
        <v>55</v>
      </c>
      <c r="G42" s="22" t="s">
        <v>54</v>
      </c>
    </row>
    <row r="43" spans="1:7" s="30" customFormat="1" ht="20.25" customHeight="1">
      <c r="A43" s="21" t="s">
        <v>18</v>
      </c>
      <c r="B43" s="16">
        <f>B31+B42</f>
        <v>4260463.22</v>
      </c>
      <c r="C43" s="16">
        <f>C31+C42</f>
        <v>2070687.637</v>
      </c>
      <c r="D43" s="16">
        <f>D31+D42</f>
        <v>2198410.9370000004</v>
      </c>
      <c r="E43" s="16">
        <f t="shared" si="0"/>
        <v>127723.30000000028</v>
      </c>
      <c r="F43" s="38">
        <f t="shared" si="1"/>
        <v>51.60027967569217</v>
      </c>
      <c r="G43" s="22">
        <f>D43/C43*100</f>
        <v>106.16815871779895</v>
      </c>
    </row>
    <row r="44" spans="1:7" s="32" customFormat="1" ht="34.5" customHeight="1">
      <c r="A44" s="71" t="s">
        <v>22</v>
      </c>
      <c r="B44" s="74">
        <v>4000</v>
      </c>
      <c r="C44" s="74">
        <v>2000</v>
      </c>
      <c r="D44" s="75">
        <f>2574.18475+307.7708</f>
        <v>2881.9555499999997</v>
      </c>
      <c r="E44" s="76">
        <f t="shared" si="0"/>
        <v>881.9555499999997</v>
      </c>
      <c r="F44" s="77">
        <f t="shared" si="1"/>
        <v>72.04888874999999</v>
      </c>
      <c r="G44" s="78" t="s">
        <v>44</v>
      </c>
    </row>
    <row r="45" spans="1:7" ht="23.25" customHeight="1">
      <c r="A45" s="29" t="s">
        <v>19</v>
      </c>
      <c r="B45" s="16">
        <f>B43+B44</f>
        <v>4264463.22</v>
      </c>
      <c r="C45" s="16">
        <f>C43+C44</f>
        <v>2072687.637</v>
      </c>
      <c r="D45" s="16">
        <f>D43+D44</f>
        <v>2201292.8925500005</v>
      </c>
      <c r="E45" s="16">
        <f>D45-C45</f>
        <v>128605.25555000035</v>
      </c>
      <c r="F45" s="40">
        <f t="shared" si="1"/>
        <v>51.61946015212673</v>
      </c>
      <c r="G45" s="22">
        <f>D45/C45*100</f>
        <v>106.2047581726373</v>
      </c>
    </row>
    <row r="47" spans="1:2" ht="12.75">
      <c r="A47" s="6"/>
      <c r="B4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2021-07-01T11:03:29Z</cp:lastPrinted>
  <dcterms:created xsi:type="dcterms:W3CDTF">2004-07-02T06:40:36Z</dcterms:created>
  <dcterms:modified xsi:type="dcterms:W3CDTF">2021-07-07T12:17:57Z</dcterms:modified>
  <cp:category/>
  <cp:version/>
  <cp:contentType/>
  <cp:contentStatus/>
</cp:coreProperties>
</file>