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05" activeTab="0"/>
  </bookViews>
  <sheets>
    <sheet name="Укр" sheetId="1" r:id="rId1"/>
    <sheet name="Лист1" sheetId="2" state="hidden" r:id="rId2"/>
  </sheets>
  <definedNames>
    <definedName name="_xlnm.Print_Area" localSheetId="0">'Укр'!$A$1:$G$42</definedName>
  </definedNames>
  <calcPr fullCalcOnLoad="1" refMode="R1C1"/>
</workbook>
</file>

<file path=xl/sharedStrings.xml><?xml version="1.0" encoding="utf-8"?>
<sst xmlns="http://schemas.openxmlformats.org/spreadsheetml/2006/main" count="51" uniqueCount="50">
  <si>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</si>
  <si>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</si>
  <si>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</si>
  <si>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</si>
  <si>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</si>
  <si>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</si>
  <si>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</si>
  <si>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</si>
  <si>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</si>
  <si>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</si>
  <si>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</si>
  <si>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</si>
  <si>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</si>
  <si>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</si>
  <si>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Всього доходів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</si>
  <si>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</si>
  <si>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</si>
  <si>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</si>
  <si>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</si>
  <si>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</si>
  <si>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</si>
  <si>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Затверджено      на рік з урахуванням змін, 
тис. грн.</t>
  </si>
  <si>
    <t>Надходження від орендної плати за користування цілісним майновим комплексом та іншим державним майном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</si>
  <si>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</si>
  <si>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    2) Туристичний збір</t>
  </si>
  <si>
    <t xml:space="preserve">     3) Єдиний податок</t>
  </si>
  <si>
    <t>Офіційні трансферти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</si>
  <si>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</si>
  <si>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</si>
  <si>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Податок на прибуток підприємств</t>
  </si>
  <si>
    <t>Плата за гарантії, надані Верховною Радою Автономної Республіки Крим, міськими та обласними радами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</si>
  <si>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</si>
  <si>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</si>
  <si>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</si>
  <si>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Кошти від продажу землі</t>
  </si>
  <si>
    <t>Всього доходів спеціального фонду</t>
  </si>
  <si>
    <t>Субвенція з державного бюджету місцевим бюджетам на відновлення об'єктів критичної інфраструктури в рамках спільного з Міжнародним банком реконструкції та розвитку проекту «Проект розвитку міської інфраструктури - 2»</t>
  </si>
  <si>
    <t>Разом доходів спеціального фонду</t>
  </si>
  <si>
    <t>Відхилення (+/- )                   тис.грн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</si>
  <si>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</si>
  <si>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</si>
  <si>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Щомісячна інформація про надходження до бюджету Миколаївської міської територіальної громади                              за  2024 рік
(без власних надходжень бюджетних установ)</t>
  </si>
  <si>
    <t>Надійшло                     з 01 січня                     по 29 лютого,                    тис. грн.</t>
  </si>
  <si>
    <t>План на січень - лютий                        з урахуванням змін, 
тис. грн.</t>
  </si>
  <si>
    <t>Інші дотації з місцевого бюджету</t>
  </si>
  <si>
    <t>в 7,1 р.б.</t>
  </si>
  <si>
    <t>в 8,6 р.б.</t>
  </si>
  <si>
    <t>в 8,3 р.б.</t>
  </si>
  <si>
    <t>в 4,7 р.б.</t>
  </si>
  <si>
    <t>в 1,6 р.б.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</si>
</sst>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0.0"/>
    <numFmt numFmtId="183" formatCode="0.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_ ;[Red]\-#,##0.000\ "/>
    <numFmt numFmtId="191" formatCode="[$-FC19]d\ mmmm\ yyyy\ &quot;г.&quot;"/>
  </numFmts>
  <fonts count="62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8"/>
      <name val="Times New Roman"/>
      <family val="1"/>
    </font>
    <font>
      <sz val="9"/>
      <color indexed="63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333333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183" fontId="0" fillId="0" borderId="0" xfId="0" applyNumberFormat="1" applyAlignment="1">
      <alignment/>
    </xf>
    <xf numFmtId="0" fontId="7" fillId="0" borderId="0" xfId="0" applyFont="1" applyAlignment="1">
      <alignment/>
    </xf>
    <xf numFmtId="18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82" fontId="8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183" fontId="8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183" fontId="0" fillId="0" borderId="0" xfId="0" applyNumberFormat="1" applyFill="1" applyAlignment="1">
      <alignment/>
    </xf>
    <xf numFmtId="183" fontId="0" fillId="0" borderId="0" xfId="0" applyNumberFormat="1" applyFill="1" applyAlignment="1">
      <alignment wrapText="1"/>
    </xf>
    <xf numFmtId="0" fontId="3" fillId="0" borderId="0" xfId="0" applyFont="1" applyFill="1" applyAlignment="1">
      <alignment vertical="center"/>
    </xf>
    <xf numFmtId="182" fontId="55" fillId="0" borderId="0" xfId="0" applyNumberFormat="1" applyFont="1" applyFill="1" applyBorder="1" applyAlignment="1">
      <alignment/>
    </xf>
    <xf numFmtId="182" fontId="55" fillId="0" borderId="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182" fontId="56" fillId="0" borderId="10" xfId="0" applyNumberFormat="1" applyFont="1" applyFill="1" applyBorder="1" applyAlignment="1">
      <alignment horizontal="center" vertical="top" wrapText="1"/>
    </xf>
    <xf numFmtId="184" fontId="56" fillId="0" borderId="10" xfId="0" applyNumberFormat="1" applyFont="1" applyFill="1" applyBorder="1" applyAlignment="1">
      <alignment horizontal="center" vertical="top" wrapText="1"/>
    </xf>
    <xf numFmtId="183" fontId="56" fillId="0" borderId="10" xfId="0" applyNumberFormat="1" applyFont="1" applyFill="1" applyBorder="1" applyAlignment="1">
      <alignment horizontal="center" vertical="top" wrapText="1"/>
    </xf>
    <xf numFmtId="182" fontId="56" fillId="33" borderId="10" xfId="0" applyNumberFormat="1" applyFont="1" applyFill="1" applyBorder="1" applyAlignment="1">
      <alignment horizontal="center" vertical="top" wrapText="1"/>
    </xf>
    <xf numFmtId="184" fontId="56" fillId="33" borderId="10" xfId="0" applyNumberFormat="1" applyFont="1" applyFill="1" applyBorder="1" applyAlignment="1">
      <alignment horizontal="center" vertical="top" wrapText="1"/>
    </xf>
    <xf numFmtId="183" fontId="56" fillId="0" borderId="10" xfId="0" applyNumberFormat="1" applyFont="1" applyBorder="1" applyAlignment="1">
      <alignment horizontal="center" vertical="top" wrapText="1"/>
    </xf>
    <xf numFmtId="182" fontId="56" fillId="0" borderId="10" xfId="0" applyNumberFormat="1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center" wrapText="1"/>
    </xf>
    <xf numFmtId="183" fontId="57" fillId="0" borderId="10" xfId="0" applyNumberFormat="1" applyFont="1" applyFill="1" applyBorder="1" applyAlignment="1">
      <alignment horizontal="left" vertical="center" wrapText="1"/>
    </xf>
    <xf numFmtId="183" fontId="56" fillId="0" borderId="10" xfId="0" applyNumberFormat="1" applyFont="1" applyFill="1" applyBorder="1" applyAlignment="1">
      <alignment horizontal="center" vertical="center" wrapText="1"/>
    </xf>
    <xf numFmtId="183" fontId="56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9" fontId="13" fillId="0" borderId="10" xfId="57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58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center" wrapText="1"/>
    </xf>
    <xf numFmtId="183" fontId="59" fillId="0" borderId="10" xfId="0" applyNumberFormat="1" applyFont="1" applyFill="1" applyBorder="1" applyAlignment="1">
      <alignment horizontal="right" vertical="center"/>
    </xf>
    <xf numFmtId="183" fontId="59" fillId="0" borderId="10" xfId="0" applyNumberFormat="1" applyFont="1" applyFill="1" applyBorder="1" applyAlignment="1">
      <alignment horizontal="right"/>
    </xf>
    <xf numFmtId="183" fontId="59" fillId="0" borderId="10" xfId="0" applyNumberFormat="1" applyFont="1" applyFill="1" applyBorder="1" applyAlignment="1">
      <alignment/>
    </xf>
    <xf numFmtId="182" fontId="59" fillId="0" borderId="10" xfId="0" applyNumberFormat="1" applyFont="1" applyFill="1" applyBorder="1" applyAlignment="1">
      <alignment/>
    </xf>
    <xf numFmtId="182" fontId="59" fillId="0" borderId="10" xfId="0" applyNumberFormat="1" applyFont="1" applyFill="1" applyBorder="1" applyAlignment="1">
      <alignment horizontal="right"/>
    </xf>
    <xf numFmtId="183" fontId="60" fillId="0" borderId="10" xfId="0" applyNumberFormat="1" applyFont="1" applyFill="1" applyBorder="1" applyAlignment="1">
      <alignment/>
    </xf>
    <xf numFmtId="183" fontId="60" fillId="0" borderId="10" xfId="0" applyNumberFormat="1" applyFont="1" applyFill="1" applyBorder="1" applyAlignment="1">
      <alignment horizontal="right"/>
    </xf>
    <xf numFmtId="183" fontId="61" fillId="0" borderId="10" xfId="0" applyNumberFormat="1" applyFont="1" applyFill="1" applyBorder="1" applyAlignment="1">
      <alignment/>
    </xf>
    <xf numFmtId="182" fontId="61" fillId="0" borderId="10" xfId="0" applyNumberFormat="1" applyFont="1" applyFill="1" applyBorder="1" applyAlignment="1">
      <alignment/>
    </xf>
    <xf numFmtId="182" fontId="61" fillId="0" borderId="10" xfId="0" applyNumberFormat="1" applyFont="1" applyFill="1" applyBorder="1" applyAlignment="1">
      <alignment horizontal="right"/>
    </xf>
    <xf numFmtId="183" fontId="59" fillId="0" borderId="10" xfId="0" applyNumberFormat="1" applyFont="1" applyFill="1" applyBorder="1" applyAlignment="1">
      <alignment vertical="center"/>
    </xf>
    <xf numFmtId="182" fontId="59" fillId="0" borderId="10" xfId="0" applyNumberFormat="1" applyFont="1" applyFill="1" applyBorder="1" applyAlignment="1">
      <alignment vertical="center"/>
    </xf>
    <xf numFmtId="182" fontId="59" fillId="0" borderId="10" xfId="0" applyNumberFormat="1" applyFont="1" applyFill="1" applyBorder="1" applyAlignment="1">
      <alignment horizontal="right" vertical="center"/>
    </xf>
    <xf numFmtId="183" fontId="61" fillId="0" borderId="10" xfId="0" applyNumberFormat="1" applyFont="1" applyFill="1" applyBorder="1" applyAlignment="1">
      <alignment vertical="center"/>
    </xf>
    <xf numFmtId="182" fontId="61" fillId="0" borderId="10" xfId="0" applyNumberFormat="1" applyFont="1" applyFill="1" applyBorder="1" applyAlignment="1">
      <alignment vertical="center"/>
    </xf>
    <xf numFmtId="182" fontId="61" fillId="0" borderId="10" xfId="0" applyNumberFormat="1" applyFont="1" applyFill="1" applyBorder="1" applyAlignment="1">
      <alignment horizontal="right" vertical="center"/>
    </xf>
    <xf numFmtId="183" fontId="61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35.875" style="0" customWidth="1"/>
    <col min="2" max="2" width="14.375" style="1" customWidth="1"/>
    <col min="3" max="3" width="15.25390625" style="0" customWidth="1"/>
    <col min="4" max="4" width="15.375" style="6" customWidth="1"/>
    <col min="5" max="5" width="14.625" style="6" customWidth="1"/>
    <col min="6" max="6" width="10.25390625" style="0" customWidth="1"/>
    <col min="7" max="7" width="11.125" style="0" customWidth="1"/>
  </cols>
  <sheetData>
    <row r="1" spans="1:7" ht="32.25" customHeight="1">
      <c r="A1" s="65" t="s">
        <v>41</v>
      </c>
      <c r="B1" s="65"/>
      <c r="C1" s="65"/>
      <c r="D1" s="65"/>
      <c r="E1" s="65"/>
      <c r="F1" s="65"/>
      <c r="G1" s="65"/>
    </row>
    <row r="2" spans="1:7" ht="12.75" customHeight="1">
      <c r="A2" s="7"/>
      <c r="B2" s="11"/>
      <c r="C2" s="8"/>
      <c r="D2" s="12"/>
      <c r="E2" s="12"/>
      <c r="F2" s="9"/>
      <c r="G2" s="10"/>
    </row>
    <row r="3" spans="1:7" ht="85.5" customHeight="1">
      <c r="A3" s="21" t="s">
        <v>0</v>
      </c>
      <c r="B3" s="22" t="s">
        <v>21</v>
      </c>
      <c r="C3" s="23" t="s">
        <v>43</v>
      </c>
      <c r="D3" s="24" t="s">
        <v>42</v>
      </c>
      <c r="E3" s="24" t="s">
        <v>38</v>
      </c>
      <c r="F3" s="22" t="s">
        <v>17</v>
      </c>
      <c r="G3" s="22" t="s">
        <v>18</v>
      </c>
    </row>
    <row r="4" spans="1:7" ht="49.5" customHeight="1" hidden="1">
      <c r="A4" s="21"/>
      <c r="B4" s="25"/>
      <c r="C4" s="26"/>
      <c r="D4" s="27"/>
      <c r="E4" s="27"/>
      <c r="F4" s="28"/>
      <c r="G4" s="28"/>
    </row>
    <row r="5" spans="1:7" s="1" customFormat="1" ht="16.5" customHeight="1">
      <c r="A5" s="29" t="s">
        <v>1</v>
      </c>
      <c r="B5" s="30"/>
      <c r="C5" s="31"/>
      <c r="D5" s="32"/>
      <c r="E5" s="32"/>
      <c r="F5" s="32"/>
      <c r="G5" s="31"/>
    </row>
    <row r="6" spans="1:7" ht="15.75">
      <c r="A6" s="33" t="s">
        <v>2</v>
      </c>
      <c r="B6" s="48">
        <v>1952918</v>
      </c>
      <c r="C6" s="48">
        <v>301360</v>
      </c>
      <c r="D6" s="49">
        <v>304631.012</v>
      </c>
      <c r="E6" s="50">
        <f>D6-C6</f>
        <v>3271.011999999988</v>
      </c>
      <c r="F6" s="51">
        <f>D6/B6*100</f>
        <v>15.598761033489373</v>
      </c>
      <c r="G6" s="52">
        <f>D6/C6*100</f>
        <v>101.08541677727634</v>
      </c>
    </row>
    <row r="7" spans="1:7" ht="15.75">
      <c r="A7" s="33" t="s">
        <v>29</v>
      </c>
      <c r="B7" s="48"/>
      <c r="C7" s="48"/>
      <c r="D7" s="49">
        <v>180.69</v>
      </c>
      <c r="E7" s="50">
        <f aca="true" t="shared" si="0" ref="E7:E22">D7-C7</f>
        <v>180.69</v>
      </c>
      <c r="F7" s="51"/>
      <c r="G7" s="52"/>
    </row>
    <row r="8" spans="1:7" ht="15.75">
      <c r="A8" s="34" t="s">
        <v>20</v>
      </c>
      <c r="B8" s="48">
        <v>363166</v>
      </c>
      <c r="C8" s="48">
        <v>59878</v>
      </c>
      <c r="D8" s="49">
        <v>53533.48</v>
      </c>
      <c r="E8" s="50">
        <f t="shared" si="0"/>
        <v>-6344.519999999997</v>
      </c>
      <c r="F8" s="51">
        <f aca="true" t="shared" si="1" ref="F8:F16">D8/B8*100</f>
        <v>14.740774191416598</v>
      </c>
      <c r="G8" s="52">
        <f aca="true" t="shared" si="2" ref="G8:G20">D8/C8*100</f>
        <v>89.40425531914894</v>
      </c>
    </row>
    <row r="9" spans="1:7" s="14" customFormat="1" ht="15.75">
      <c r="A9" s="35" t="s">
        <v>15</v>
      </c>
      <c r="B9" s="50">
        <f>B10+B14+B15</f>
        <v>1060080</v>
      </c>
      <c r="C9" s="50">
        <f>C10+C14+C15</f>
        <v>186809.6</v>
      </c>
      <c r="D9" s="50">
        <f>D10+D14+D15</f>
        <v>210237.09</v>
      </c>
      <c r="E9" s="50">
        <f t="shared" si="0"/>
        <v>23427.48999999999</v>
      </c>
      <c r="F9" s="51">
        <f t="shared" si="1"/>
        <v>19.832190966719494</v>
      </c>
      <c r="G9" s="52">
        <f t="shared" si="2"/>
        <v>112.54083837233205</v>
      </c>
    </row>
    <row r="10" spans="1:7" s="3" customFormat="1" ht="18" customHeight="1">
      <c r="A10" s="36" t="s">
        <v>3</v>
      </c>
      <c r="B10" s="53">
        <f>SUM(B11:B13)</f>
        <v>481330</v>
      </c>
      <c r="C10" s="54">
        <f>SUM(C11:C13)</f>
        <v>69605.8</v>
      </c>
      <c r="D10" s="54">
        <f>SUM(D11:D13)</f>
        <v>60086.013</v>
      </c>
      <c r="E10" s="53">
        <f t="shared" si="0"/>
        <v>-9519.787000000004</v>
      </c>
      <c r="F10" s="51">
        <f t="shared" si="1"/>
        <v>12.483330147715705</v>
      </c>
      <c r="G10" s="52">
        <f t="shared" si="2"/>
        <v>86.32328484120576</v>
      </c>
    </row>
    <row r="11" spans="1:7" s="13" customFormat="1" ht="31.5" customHeight="1">
      <c r="A11" s="37" t="s">
        <v>16</v>
      </c>
      <c r="B11" s="53">
        <v>69400</v>
      </c>
      <c r="C11" s="53">
        <v>11800.8</v>
      </c>
      <c r="D11" s="53">
        <v>12602.285</v>
      </c>
      <c r="E11" s="53">
        <f t="shared" si="0"/>
        <v>801.4850000000006</v>
      </c>
      <c r="F11" s="51">
        <f t="shared" si="1"/>
        <v>18.158912103746395</v>
      </c>
      <c r="G11" s="52">
        <f t="shared" si="2"/>
        <v>106.79178530269135</v>
      </c>
    </row>
    <row r="12" spans="1:7" s="3" customFormat="1" ht="18" customHeight="1">
      <c r="A12" s="37" t="s">
        <v>4</v>
      </c>
      <c r="B12" s="53">
        <v>410530</v>
      </c>
      <c r="C12" s="53">
        <v>57590</v>
      </c>
      <c r="D12" s="53">
        <v>47193.53</v>
      </c>
      <c r="E12" s="53">
        <f t="shared" si="0"/>
        <v>-10396.470000000001</v>
      </c>
      <c r="F12" s="51">
        <f t="shared" si="1"/>
        <v>11.49575670474752</v>
      </c>
      <c r="G12" s="52">
        <f t="shared" si="2"/>
        <v>81.94743879145685</v>
      </c>
    </row>
    <row r="13" spans="1:7" s="3" customFormat="1" ht="17.25" customHeight="1">
      <c r="A13" s="37" t="s">
        <v>5</v>
      </c>
      <c r="B13" s="53">
        <v>1400</v>
      </c>
      <c r="C13" s="53">
        <v>215</v>
      </c>
      <c r="D13" s="53">
        <v>290.198</v>
      </c>
      <c r="E13" s="53">
        <f t="shared" si="0"/>
        <v>75.19799999999998</v>
      </c>
      <c r="F13" s="51">
        <f t="shared" si="1"/>
        <v>20.72842857142857</v>
      </c>
      <c r="G13" s="52">
        <f t="shared" si="2"/>
        <v>134.97581395348837</v>
      </c>
    </row>
    <row r="14" spans="1:7" s="3" customFormat="1" ht="15.75" customHeight="1">
      <c r="A14" s="38" t="s">
        <v>24</v>
      </c>
      <c r="B14" s="54">
        <v>750</v>
      </c>
      <c r="C14" s="54">
        <v>43.8</v>
      </c>
      <c r="D14" s="54">
        <v>312.303</v>
      </c>
      <c r="E14" s="53">
        <f t="shared" si="0"/>
        <v>268.503</v>
      </c>
      <c r="F14" s="51">
        <f t="shared" si="1"/>
        <v>41.6404</v>
      </c>
      <c r="G14" s="52" t="s">
        <v>45</v>
      </c>
    </row>
    <row r="15" spans="1:7" s="3" customFormat="1" ht="24" customHeight="1">
      <c r="A15" s="38" t="s">
        <v>25</v>
      </c>
      <c r="B15" s="54">
        <v>578000</v>
      </c>
      <c r="C15" s="54">
        <v>117160</v>
      </c>
      <c r="D15" s="54">
        <v>149838.774</v>
      </c>
      <c r="E15" s="53">
        <f t="shared" si="0"/>
        <v>32678.774000000005</v>
      </c>
      <c r="F15" s="51">
        <f t="shared" si="1"/>
        <v>25.923663321799307</v>
      </c>
      <c r="G15" s="52">
        <f t="shared" si="2"/>
        <v>127.89243257084331</v>
      </c>
    </row>
    <row r="16" spans="1:7" ht="18.75" customHeight="1">
      <c r="A16" s="34" t="s">
        <v>7</v>
      </c>
      <c r="B16" s="49">
        <v>750</v>
      </c>
      <c r="C16" s="49">
        <v>110</v>
      </c>
      <c r="D16" s="50">
        <v>942.191</v>
      </c>
      <c r="E16" s="50">
        <f t="shared" si="0"/>
        <v>832.191</v>
      </c>
      <c r="F16" s="51">
        <f t="shared" si="1"/>
        <v>125.62546666666667</v>
      </c>
      <c r="G16" s="52" t="s">
        <v>46</v>
      </c>
    </row>
    <row r="17" spans="1:7" ht="54" customHeight="1">
      <c r="A17" s="34" t="s">
        <v>39</v>
      </c>
      <c r="B17" s="49"/>
      <c r="C17" s="49"/>
      <c r="D17" s="50">
        <v>336.524</v>
      </c>
      <c r="E17" s="50"/>
      <c r="F17" s="52"/>
      <c r="G17" s="52"/>
    </row>
    <row r="18" spans="1:7" ht="19.5" customHeight="1">
      <c r="A18" s="34" t="s">
        <v>19</v>
      </c>
      <c r="B18" s="49">
        <v>27491</v>
      </c>
      <c r="C18" s="49">
        <v>3161.5</v>
      </c>
      <c r="D18" s="50">
        <v>5007.663</v>
      </c>
      <c r="E18" s="50">
        <f t="shared" si="0"/>
        <v>1846.1629999999996</v>
      </c>
      <c r="F18" s="51">
        <f>D18/B18*100</f>
        <v>18.21564512022116</v>
      </c>
      <c r="G18" s="52" t="s">
        <v>49</v>
      </c>
    </row>
    <row r="19" spans="1:7" ht="39.75" customHeight="1">
      <c r="A19" s="34" t="s">
        <v>22</v>
      </c>
      <c r="B19" s="49">
        <v>5500</v>
      </c>
      <c r="C19" s="49">
        <v>905</v>
      </c>
      <c r="D19" s="50">
        <v>910.899</v>
      </c>
      <c r="E19" s="50">
        <f t="shared" si="0"/>
        <v>5.899000000000001</v>
      </c>
      <c r="F19" s="51">
        <f>D19/B19*100</f>
        <v>16.561799999999998</v>
      </c>
      <c r="G19" s="52">
        <f t="shared" si="2"/>
        <v>100.6518232044199</v>
      </c>
    </row>
    <row r="20" spans="1:7" ht="18" customHeight="1">
      <c r="A20" s="34" t="s">
        <v>8</v>
      </c>
      <c r="B20" s="49">
        <v>301</v>
      </c>
      <c r="C20" s="49">
        <v>46.9</v>
      </c>
      <c r="D20" s="50">
        <v>56.501</v>
      </c>
      <c r="E20" s="50">
        <f t="shared" si="0"/>
        <v>9.600999999999999</v>
      </c>
      <c r="F20" s="51">
        <f>D20/B20*100</f>
        <v>18.771096345514948</v>
      </c>
      <c r="G20" s="52">
        <f t="shared" si="2"/>
        <v>120.47121535181236</v>
      </c>
    </row>
    <row r="21" spans="1:7" ht="17.25" customHeight="1">
      <c r="A21" s="35" t="s">
        <v>9</v>
      </c>
      <c r="B21" s="50">
        <v>4680</v>
      </c>
      <c r="C21" s="50">
        <v>650</v>
      </c>
      <c r="D21" s="50">
        <v>5364.07</v>
      </c>
      <c r="E21" s="50">
        <f t="shared" si="0"/>
        <v>4714.07</v>
      </c>
      <c r="F21" s="51">
        <f>D21/B21*100</f>
        <v>114.61688034188033</v>
      </c>
      <c r="G21" s="52" t="s">
        <v>47</v>
      </c>
    </row>
    <row r="22" spans="1:7" s="2" customFormat="1" ht="19.5" customHeight="1">
      <c r="A22" s="39" t="s">
        <v>10</v>
      </c>
      <c r="B22" s="55">
        <f>B6+B7+B8+B9+B16+B17+B18+B19+B20+B21</f>
        <v>3414886</v>
      </c>
      <c r="C22" s="55">
        <f>C6+C7+C8+C9+C16+C17+C18+C19+C20+C21</f>
        <v>552921</v>
      </c>
      <c r="D22" s="55">
        <f>D6+D7+D8+D9+D16+D17+D18+D19+D20+D21</f>
        <v>581200.1199999999</v>
      </c>
      <c r="E22" s="55">
        <f t="shared" si="0"/>
        <v>28279.11999999988</v>
      </c>
      <c r="F22" s="56">
        <f aca="true" t="shared" si="3" ref="F22:F32">D22/B22*100</f>
        <v>17.019605339680442</v>
      </c>
      <c r="G22" s="57">
        <f aca="true" t="shared" si="4" ref="G22:G30">D22/C22*100</f>
        <v>105.11449556084864</v>
      </c>
    </row>
    <row r="23" spans="1:7" s="2" customFormat="1" ht="16.5" customHeight="1">
      <c r="A23" s="40" t="s">
        <v>26</v>
      </c>
      <c r="B23" s="55">
        <f>SUM(B24:B29)</f>
        <v>1235648.8460000001</v>
      </c>
      <c r="C23" s="55">
        <f>SUM(C24:C29)</f>
        <v>258276.628</v>
      </c>
      <c r="D23" s="55">
        <f>SUM(D24:D29)</f>
        <v>258055.237</v>
      </c>
      <c r="E23" s="55">
        <f>D23-C23</f>
        <v>-221.39100000000326</v>
      </c>
      <c r="F23" s="56">
        <f t="shared" si="3"/>
        <v>20.88418872686747</v>
      </c>
      <c r="G23" s="57">
        <f t="shared" si="4"/>
        <v>99.91428144245403</v>
      </c>
    </row>
    <row r="24" spans="1:7" s="14" customFormat="1" ht="81" customHeight="1">
      <c r="A24" s="41" t="s">
        <v>23</v>
      </c>
      <c r="B24" s="49">
        <v>4539.5</v>
      </c>
      <c r="C24" s="49"/>
      <c r="D24" s="49"/>
      <c r="E24" s="50"/>
      <c r="F24" s="51"/>
      <c r="G24" s="52"/>
    </row>
    <row r="25" spans="1:7" s="14" customFormat="1" ht="88.5" customHeight="1">
      <c r="A25" s="41" t="s">
        <v>40</v>
      </c>
      <c r="B25" s="49">
        <v>419143.7</v>
      </c>
      <c r="C25" s="49">
        <v>139714.6</v>
      </c>
      <c r="D25" s="49">
        <v>139714.6</v>
      </c>
      <c r="E25" s="50"/>
      <c r="F25" s="51">
        <f t="shared" si="3"/>
        <v>33.33334128605536</v>
      </c>
      <c r="G25" s="52">
        <f t="shared" si="4"/>
        <v>100</v>
      </c>
    </row>
    <row r="26" spans="1:7" s="14" customFormat="1" ht="26.25" customHeight="1">
      <c r="A26" s="41" t="s">
        <v>11</v>
      </c>
      <c r="B26" s="49">
        <v>794886.5</v>
      </c>
      <c r="C26" s="49">
        <v>115388.1</v>
      </c>
      <c r="D26" s="49">
        <v>115388.1</v>
      </c>
      <c r="E26" s="50"/>
      <c r="F26" s="51">
        <f t="shared" si="3"/>
        <v>14.516298867825785</v>
      </c>
      <c r="G26" s="52">
        <f t="shared" si="4"/>
        <v>100</v>
      </c>
    </row>
    <row r="27" spans="1:7" s="14" customFormat="1" ht="17.25" customHeight="1">
      <c r="A27" s="41" t="s">
        <v>44</v>
      </c>
      <c r="B27" s="49">
        <v>15.62</v>
      </c>
      <c r="C27" s="49">
        <v>15.62</v>
      </c>
      <c r="D27" s="49">
        <v>15.62</v>
      </c>
      <c r="E27" s="50"/>
      <c r="F27" s="51">
        <f t="shared" si="3"/>
        <v>100</v>
      </c>
      <c r="G27" s="52">
        <f t="shared" si="4"/>
        <v>100</v>
      </c>
    </row>
    <row r="28" spans="1:7" s="14" customFormat="1" ht="39" customHeight="1">
      <c r="A28" s="41" t="s">
        <v>27</v>
      </c>
      <c r="B28" s="49">
        <v>11102</v>
      </c>
      <c r="C28" s="49">
        <v>1611.599</v>
      </c>
      <c r="D28" s="49">
        <v>1611.599</v>
      </c>
      <c r="E28" s="50"/>
      <c r="F28" s="51">
        <f t="shared" si="3"/>
        <v>14.516294361376328</v>
      </c>
      <c r="G28" s="52">
        <f t="shared" si="4"/>
        <v>100</v>
      </c>
    </row>
    <row r="29" spans="1:7" s="14" customFormat="1" ht="20.25" customHeight="1">
      <c r="A29" s="41" t="s">
        <v>28</v>
      </c>
      <c r="B29" s="49">
        <v>5961.526</v>
      </c>
      <c r="C29" s="49">
        <v>1546.709</v>
      </c>
      <c r="D29" s="50">
        <v>1325.318</v>
      </c>
      <c r="E29" s="50">
        <f>D29-C29</f>
        <v>-221.39100000000008</v>
      </c>
      <c r="F29" s="51">
        <f t="shared" si="3"/>
        <v>22.231187115513713</v>
      </c>
      <c r="G29" s="52">
        <f t="shared" si="4"/>
        <v>85.68631849947211</v>
      </c>
    </row>
    <row r="30" spans="1:7" s="2" customFormat="1" ht="19.5" customHeight="1">
      <c r="A30" s="42" t="s">
        <v>12</v>
      </c>
      <c r="B30" s="55">
        <f>B22+B23</f>
        <v>4650534.846</v>
      </c>
      <c r="C30" s="55">
        <f>C22+C23</f>
        <v>811197.628</v>
      </c>
      <c r="D30" s="55">
        <f>D22+D23</f>
        <v>839255.3569999998</v>
      </c>
      <c r="E30" s="55">
        <f>D30-C30</f>
        <v>28057.728999999817</v>
      </c>
      <c r="F30" s="56">
        <f t="shared" si="3"/>
        <v>18.046426589446092</v>
      </c>
      <c r="G30" s="57">
        <f t="shared" si="4"/>
        <v>103.45880313644109</v>
      </c>
    </row>
    <row r="31" spans="1:7" ht="19.5" customHeight="1">
      <c r="A31" s="43" t="s">
        <v>13</v>
      </c>
      <c r="B31" s="50"/>
      <c r="C31" s="49"/>
      <c r="D31" s="50"/>
      <c r="E31" s="50"/>
      <c r="F31" s="56"/>
      <c r="G31" s="57"/>
    </row>
    <row r="32" spans="1:7" s="15" customFormat="1" ht="17.25" customHeight="1">
      <c r="A32" s="34" t="s">
        <v>6</v>
      </c>
      <c r="B32" s="50">
        <v>580</v>
      </c>
      <c r="C32" s="50">
        <v>114.1</v>
      </c>
      <c r="D32" s="49">
        <v>149.503</v>
      </c>
      <c r="E32" s="50">
        <f>D32-C32</f>
        <v>35.40299999999999</v>
      </c>
      <c r="F32" s="51">
        <f t="shared" si="3"/>
        <v>25.776379310344826</v>
      </c>
      <c r="G32" s="60">
        <f>D32/C32*100</f>
        <v>131.02804557405784</v>
      </c>
    </row>
    <row r="33" spans="1:7" s="15" customFormat="1" ht="53.25" customHeight="1">
      <c r="A33" s="44" t="s">
        <v>32</v>
      </c>
      <c r="B33" s="50"/>
      <c r="C33" s="50"/>
      <c r="D33" s="48">
        <v>306.168</v>
      </c>
      <c r="E33" s="48">
        <f>D33-C33</f>
        <v>306.168</v>
      </c>
      <c r="F33" s="59"/>
      <c r="G33" s="60"/>
    </row>
    <row r="34" spans="1:7" s="4" customFormat="1" ht="40.5" customHeight="1">
      <c r="A34" s="34" t="s">
        <v>30</v>
      </c>
      <c r="B34" s="48">
        <v>0.024</v>
      </c>
      <c r="C34" s="48"/>
      <c r="D34" s="48"/>
      <c r="E34" s="50"/>
      <c r="F34" s="59"/>
      <c r="G34" s="60"/>
    </row>
    <row r="35" spans="1:10" s="4" customFormat="1" ht="66" customHeight="1">
      <c r="A35" s="34" t="s">
        <v>31</v>
      </c>
      <c r="B35" s="48">
        <v>366</v>
      </c>
      <c r="C35" s="48"/>
      <c r="D35" s="48">
        <v>46.66</v>
      </c>
      <c r="E35" s="48">
        <f aca="true" t="shared" si="5" ref="E35:E41">D35-C35</f>
        <v>46.66</v>
      </c>
      <c r="F35" s="59">
        <f>D35/B35*100</f>
        <v>12.748633879781421</v>
      </c>
      <c r="G35" s="60"/>
      <c r="J35" s="15"/>
    </row>
    <row r="36" spans="1:7" s="4" customFormat="1" ht="30" customHeight="1">
      <c r="A36" s="34" t="s">
        <v>33</v>
      </c>
      <c r="B36" s="48"/>
      <c r="C36" s="48"/>
      <c r="D36" s="48">
        <v>30.744</v>
      </c>
      <c r="E36" s="48">
        <f t="shared" si="5"/>
        <v>30.744</v>
      </c>
      <c r="F36" s="59"/>
      <c r="G36" s="63"/>
    </row>
    <row r="37" spans="1:7" s="4" customFormat="1" ht="16.5" customHeight="1">
      <c r="A37" s="45" t="s">
        <v>34</v>
      </c>
      <c r="B37" s="58">
        <v>200</v>
      </c>
      <c r="C37" s="61"/>
      <c r="D37" s="58"/>
      <c r="E37" s="58"/>
      <c r="F37" s="59"/>
      <c r="G37" s="60"/>
    </row>
    <row r="38" spans="1:7" s="2" customFormat="1" ht="17.25" customHeight="1">
      <c r="A38" s="46" t="s">
        <v>37</v>
      </c>
      <c r="B38" s="61">
        <f>SUM(B32:B37)</f>
        <v>1146.024</v>
      </c>
      <c r="C38" s="61">
        <f>SUM(C32:C37)</f>
        <v>114.1</v>
      </c>
      <c r="D38" s="61">
        <f>SUM(D32:D37)</f>
        <v>533.075</v>
      </c>
      <c r="E38" s="61">
        <f t="shared" si="5"/>
        <v>418.975</v>
      </c>
      <c r="F38" s="62">
        <f>D38/B38*100</f>
        <v>46.51516896679303</v>
      </c>
      <c r="G38" s="52" t="s">
        <v>48</v>
      </c>
    </row>
    <row r="39" spans="1:7" s="2" customFormat="1" ht="17.25" customHeight="1">
      <c r="A39" s="40" t="s">
        <v>26</v>
      </c>
      <c r="B39" s="61">
        <f>B40</f>
        <v>175950</v>
      </c>
      <c r="C39" s="61">
        <f>C40</f>
        <v>155983.1</v>
      </c>
      <c r="D39" s="61"/>
      <c r="E39" s="61">
        <f t="shared" si="5"/>
        <v>-155983.1</v>
      </c>
      <c r="F39" s="62"/>
      <c r="G39" s="63"/>
    </row>
    <row r="40" spans="1:7" s="2" customFormat="1" ht="75.75" customHeight="1">
      <c r="A40" s="45" t="s">
        <v>36</v>
      </c>
      <c r="B40" s="48">
        <v>175950</v>
      </c>
      <c r="C40" s="48">
        <v>155983.1</v>
      </c>
      <c r="D40" s="48"/>
      <c r="E40" s="58">
        <f>D40-C40</f>
        <v>-155983.1</v>
      </c>
      <c r="F40" s="59"/>
      <c r="G40" s="60"/>
    </row>
    <row r="41" spans="1:7" s="2" customFormat="1" ht="22.5" customHeight="1">
      <c r="A41" s="46" t="s">
        <v>35</v>
      </c>
      <c r="B41" s="64">
        <f>B38+B39</f>
        <v>177096.024</v>
      </c>
      <c r="C41" s="64">
        <f>C38+C39</f>
        <v>156097.2</v>
      </c>
      <c r="D41" s="64">
        <f>D38+D39</f>
        <v>533.075</v>
      </c>
      <c r="E41" s="61">
        <f t="shared" si="5"/>
        <v>-155564.125</v>
      </c>
      <c r="F41" s="62">
        <f>D41/B41*100</f>
        <v>0.30100901644183725</v>
      </c>
      <c r="G41" s="63">
        <f>D41/C41*100</f>
        <v>0.3415019615982862</v>
      </c>
    </row>
    <row r="42" spans="1:7" s="18" customFormat="1" ht="19.5" customHeight="1">
      <c r="A42" s="47" t="s">
        <v>14</v>
      </c>
      <c r="B42" s="61">
        <f>B30+B41</f>
        <v>4827630.87</v>
      </c>
      <c r="C42" s="61">
        <f>C30+C41</f>
        <v>967294.828</v>
      </c>
      <c r="D42" s="61">
        <f>D30+D41</f>
        <v>839788.4319999998</v>
      </c>
      <c r="E42" s="61">
        <f>E30+E41</f>
        <v>-127506.39600000018</v>
      </c>
      <c r="F42" s="62">
        <f>D42/B42*100</f>
        <v>17.39545658344835</v>
      </c>
      <c r="G42" s="63">
        <f>D42/C42*100</f>
        <v>86.81824896514382</v>
      </c>
    </row>
    <row r="43" spans="3:7" ht="14.25">
      <c r="C43" s="1"/>
      <c r="F43" s="19"/>
      <c r="G43" s="20"/>
    </row>
    <row r="44" spans="1:7" ht="14.25">
      <c r="A44" s="5"/>
      <c r="B44" s="17"/>
      <c r="C44" s="17"/>
      <c r="D44" s="17"/>
      <c r="F44" s="19"/>
      <c r="G44" s="20"/>
    </row>
    <row r="45" spans="2:4" ht="12.75">
      <c r="B45" s="16"/>
      <c r="C45" s="16"/>
      <c r="D45" s="16"/>
    </row>
    <row r="46" spans="2:7" ht="12.75">
      <c r="B46" s="16"/>
      <c r="C46" s="16"/>
      <c r="D46" s="16"/>
      <c r="E46" s="16"/>
      <c r="F46" s="16"/>
      <c r="G46" s="16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2024-03-01T09:25:09Z</cp:lastPrinted>
  <dcterms:created xsi:type="dcterms:W3CDTF">2004-07-02T06:40:36Z</dcterms:created>
  <dcterms:modified xsi:type="dcterms:W3CDTF">2024-03-07T14:32:17Z</dcterms:modified>
  <cp:category/>
  <cp:version/>
  <cp:contentType/>
  <cp:contentStatus/>
</cp:coreProperties>
</file>